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огресс" sheetId="1" r:id="rId1"/>
    <sheet name="Світанок" sheetId="2" r:id="rId2"/>
    <sheet name="42" sheetId="3" r:id="rId3"/>
    <sheet name="60" sheetId="4" r:id="rId4"/>
    <sheet name="63" sheetId="5" r:id="rId5"/>
    <sheet name="ДУ 63" sheetId="6" r:id="rId6"/>
    <sheet name="64" sheetId="7" r:id="rId7"/>
    <sheet name="77" sheetId="8" r:id="rId8"/>
    <sheet name="ДУ 77" sheetId="9" r:id="rId9"/>
    <sheet name="111" sheetId="10" r:id="rId10"/>
    <sheet name="Мрія" sheetId="11" r:id="rId11"/>
  </sheets>
  <calcPr calcId="145621"/>
</workbook>
</file>

<file path=xl/calcChain.xml><?xml version="1.0" encoding="utf-8"?>
<calcChain xmlns="http://schemas.openxmlformats.org/spreadsheetml/2006/main">
  <c r="D29" i="2" l="1"/>
  <c r="E29" i="2" s="1"/>
  <c r="A34" i="2" s="1"/>
  <c r="D34" i="2" s="1"/>
  <c r="D38" i="2" s="1"/>
  <c r="D36" i="3"/>
  <c r="D40" i="3" s="1"/>
  <c r="D31" i="3"/>
  <c r="E31" i="3" s="1"/>
  <c r="A36" i="3" s="1"/>
  <c r="E30" i="4"/>
  <c r="A35" i="4" s="1"/>
  <c r="D35" i="4" s="1"/>
  <c r="D39" i="4" s="1"/>
  <c r="D30" i="4"/>
  <c r="D30" i="5"/>
  <c r="D35" i="5"/>
  <c r="D36" i="7"/>
  <c r="D40" i="7" s="1"/>
  <c r="D31" i="7"/>
  <c r="E31" i="7" s="1"/>
  <c r="A36" i="7" s="1"/>
  <c r="D42" i="7"/>
  <c r="D46" i="7" s="1"/>
  <c r="D41" i="5"/>
  <c r="D45" i="5" s="1"/>
  <c r="D39" i="5"/>
  <c r="D41" i="4"/>
  <c r="D45" i="4" s="1"/>
  <c r="D40" i="2"/>
  <c r="D44" i="2" s="1"/>
  <c r="D42" i="3"/>
  <c r="D46" i="3" s="1"/>
  <c r="D39" i="10"/>
  <c r="D43" i="10" s="1"/>
  <c r="D33" i="10"/>
  <c r="D37" i="10" s="1"/>
  <c r="E36" i="7" l="1"/>
  <c r="A42" i="7" s="1"/>
  <c r="E42" i="7" s="1"/>
  <c r="E35" i="4"/>
  <c r="A41" i="4" s="1"/>
  <c r="E41" i="4" s="1"/>
  <c r="E34" i="2"/>
  <c r="A40" i="2" s="1"/>
  <c r="E40" i="2" s="1"/>
  <c r="E36" i="3"/>
  <c r="A42" i="3" s="1"/>
  <c r="E42" i="3" s="1"/>
  <c r="D13" i="11" l="1"/>
  <c r="D15" i="11" s="1"/>
  <c r="C3" i="11" s="1"/>
  <c r="D5" i="11"/>
  <c r="D9" i="11"/>
  <c r="D11" i="11" s="1"/>
  <c r="D7" i="11"/>
  <c r="B39" i="6" l="1"/>
  <c r="D41" i="6"/>
  <c r="D45" i="6" s="1"/>
  <c r="D35" i="6"/>
  <c r="D39" i="6" s="1"/>
  <c r="D41" i="1" l="1"/>
  <c r="D45" i="1" s="1"/>
  <c r="D35" i="1"/>
  <c r="D39" i="1" s="1"/>
  <c r="D28" i="11"/>
  <c r="D32" i="11" s="1"/>
  <c r="D22" i="11"/>
  <c r="D26" i="11" s="1"/>
  <c r="B20" i="11" l="1"/>
  <c r="B30" i="1"/>
  <c r="D30" i="1" s="1"/>
  <c r="D33" i="1" s="1"/>
  <c r="E33" i="1" s="1"/>
  <c r="A35" i="1" s="1"/>
  <c r="E35" i="1" s="1"/>
  <c r="A41" i="1" s="1"/>
  <c r="E41" i="1" s="1"/>
  <c r="B28" i="10"/>
  <c r="B30" i="6"/>
  <c r="D30" i="6" s="1"/>
  <c r="D33" i="6" s="1"/>
  <c r="E33" i="6" s="1"/>
  <c r="A35" i="6" s="1"/>
  <c r="E35" i="6" s="1"/>
  <c r="A41" i="6" s="1"/>
  <c r="E41" i="6" s="1"/>
  <c r="D33" i="5"/>
  <c r="E33" i="5" s="1"/>
  <c r="A35" i="5" s="1"/>
  <c r="E35" i="5" s="1"/>
  <c r="A41" i="5" s="1"/>
  <c r="E41" i="5" s="1"/>
  <c r="D17" i="11" l="1"/>
  <c r="D20" i="11" s="1"/>
  <c r="E17" i="11" s="1"/>
  <c r="A22" i="11" s="1"/>
  <c r="E22" i="11" s="1"/>
  <c r="B3" i="11"/>
  <c r="A28" i="11"/>
  <c r="E28" i="11" s="1"/>
  <c r="D28" i="10"/>
  <c r="D31" i="10" s="1"/>
  <c r="E31" i="10" s="1"/>
  <c r="A33" i="10" s="1"/>
  <c r="E33" i="10" s="1"/>
  <c r="A39" i="10" s="1"/>
  <c r="E39" i="10" s="1"/>
</calcChain>
</file>

<file path=xl/sharedStrings.xml><?xml version="1.0" encoding="utf-8"?>
<sst xmlns="http://schemas.openxmlformats.org/spreadsheetml/2006/main" count="343" uniqueCount="74">
  <si>
    <t>Довідка</t>
  </si>
  <si>
    <t>Надходження грошових коштів</t>
  </si>
  <si>
    <t>Витрати грошових коштів</t>
  </si>
  <si>
    <t>5%фонда - 49,50</t>
  </si>
  <si>
    <t>5%фонда - 4,50</t>
  </si>
  <si>
    <t>Всього - 4,50</t>
  </si>
  <si>
    <t>5%фонда - 30,00</t>
  </si>
  <si>
    <t>Всього - 30,00</t>
  </si>
  <si>
    <t>Залишок на 01.01.2021р.</t>
  </si>
  <si>
    <t>Залишок на 01.02.2021р.</t>
  </si>
  <si>
    <t>Залишок на 01.03.2021р.</t>
  </si>
  <si>
    <t>Залишок на 01.04.2021р.</t>
  </si>
  <si>
    <t>5%фонда - 6,00</t>
  </si>
  <si>
    <t>Всього - 6,00</t>
  </si>
  <si>
    <t>5%фонда - 93,03</t>
  </si>
  <si>
    <t>Всього - 93,03</t>
  </si>
  <si>
    <t>Залишок на 01.05.2021р.</t>
  </si>
  <si>
    <t>миющ.тов. - 1006,92</t>
  </si>
  <si>
    <t>5%фонда - 120,84</t>
  </si>
  <si>
    <t>Всього - 1127,76</t>
  </si>
  <si>
    <t>5%фонда - 20,44</t>
  </si>
  <si>
    <t>Всього - 20,44</t>
  </si>
  <si>
    <t>5%фонда - 13,55</t>
  </si>
  <si>
    <t>Всього - 13,55</t>
  </si>
  <si>
    <t>Залишок на 01.06.2021р.</t>
  </si>
  <si>
    <t>Всього - 49,50</t>
  </si>
  <si>
    <t>5%фонда - 3,25</t>
  </si>
  <si>
    <t>Всього - 3,25</t>
  </si>
  <si>
    <t>Залишок на 01.07.2021р.</t>
  </si>
  <si>
    <t>орг.техн. - 10050,00</t>
  </si>
  <si>
    <t>5%фонда - 147,00</t>
  </si>
  <si>
    <t>Всього - 10197,00</t>
  </si>
  <si>
    <t>5%фонда - 88,38</t>
  </si>
  <si>
    <t>Всього - 88,38</t>
  </si>
  <si>
    <t>т/о орг.техн. - 900,00</t>
  </si>
  <si>
    <t>5%фонда - 64,45</t>
  </si>
  <si>
    <t>Всього - 964,45</t>
  </si>
  <si>
    <t>5%фонда - 19,41</t>
  </si>
  <si>
    <t>Всього - 19,41</t>
  </si>
  <si>
    <t>5%фонда - 12,88</t>
  </si>
  <si>
    <t>Всього - 12,88</t>
  </si>
  <si>
    <t>5%фонда - 27,50</t>
  </si>
  <si>
    <t>Всього - 27,50</t>
  </si>
  <si>
    <t>5%фонда - 73,62</t>
  </si>
  <si>
    <t>Всього - 73,62</t>
  </si>
  <si>
    <t>5%фонда - 378,00</t>
  </si>
  <si>
    <t>Всього - 378,00</t>
  </si>
  <si>
    <t>5%фонда - 69,94</t>
  </si>
  <si>
    <t>Всього - 69,94</t>
  </si>
  <si>
    <t>5%фонда - 52,00</t>
  </si>
  <si>
    <t>Всього - 52,00</t>
  </si>
  <si>
    <t>5%фонда - 105,00</t>
  </si>
  <si>
    <t>Всього - 105,00</t>
  </si>
  <si>
    <t>5%фонда - 18,44</t>
  </si>
  <si>
    <t>Всього - 18,44</t>
  </si>
  <si>
    <t>5%фонда - 16,23</t>
  </si>
  <si>
    <t>Всього - 16,23</t>
  </si>
  <si>
    <t>5%фонда - 83,96</t>
  </si>
  <si>
    <t>Всього - 83,96</t>
  </si>
  <si>
    <t>5 % фонда</t>
  </si>
  <si>
    <t>екран проекційний с комплектацією</t>
  </si>
  <si>
    <t>Всього</t>
  </si>
  <si>
    <t>5% фонда</t>
  </si>
  <si>
    <t>металопластикова конструкція</t>
  </si>
  <si>
    <t xml:space="preserve">5% фонд </t>
  </si>
  <si>
    <t>Всього надходжень</t>
  </si>
  <si>
    <t>Всього витрат</t>
  </si>
  <si>
    <t xml:space="preserve">5%фонда </t>
  </si>
  <si>
    <t xml:space="preserve">Всього </t>
  </si>
  <si>
    <t>5%фонда</t>
  </si>
  <si>
    <t>лакофарбові вироби</t>
  </si>
  <si>
    <t xml:space="preserve"> </t>
  </si>
  <si>
    <t>вироби з металлопластику</t>
  </si>
  <si>
    <t>водонагріва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</si>
</sst>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/>
    <xf numFmtId="0" fontId="1" fillId="0" borderId="16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/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2" fillId="0" borderId="31" xfId="0" applyFont="1" applyBorder="1"/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" xfId="0" applyNumberFormat="1" applyBorder="1" applyAlignment="1"/>
    <xf numFmtId="4" fontId="0" fillId="0" borderId="1" xfId="0" applyNumberFormat="1" applyBorder="1"/>
    <xf numFmtId="4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0" fillId="0" borderId="3" xfId="0" applyNumberFormat="1" applyBorder="1"/>
    <xf numFmtId="4" fontId="1" fillId="0" borderId="27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" fontId="1" fillId="2" borderId="20" xfId="0" applyNumberFormat="1" applyFont="1" applyFill="1" applyBorder="1"/>
    <xf numFmtId="4" fontId="1" fillId="0" borderId="13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32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5"/>
  <sheetViews>
    <sheetView tabSelected="1" topLeftCell="A26" workbookViewId="0">
      <selection activeCell="H36" sqref="H36"/>
    </sheetView>
  </sheetViews>
  <sheetFormatPr defaultRowHeight="15" x14ac:dyDescent="0.25"/>
  <cols>
    <col min="1" max="1" width="24.5703125" customWidth="1"/>
    <col min="2" max="2" width="31.42578125" customWidth="1"/>
    <col min="3" max="3" width="28.140625" style="12" customWidth="1"/>
    <col min="4" max="4" width="28.140625" customWidth="1"/>
    <col min="5" max="5" width="27.42578125" customWidth="1"/>
  </cols>
  <sheetData>
    <row r="3" spans="1:5" x14ac:dyDescent="0.25">
      <c r="B3" t="s">
        <v>0</v>
      </c>
    </row>
    <row r="5" spans="1:5" x14ac:dyDescent="0.25">
      <c r="A5" s="9"/>
      <c r="B5" s="4"/>
      <c r="C5" s="13"/>
      <c r="D5" s="1"/>
      <c r="E5" s="4"/>
    </row>
    <row r="6" spans="1:5" x14ac:dyDescent="0.25">
      <c r="A6" s="10" t="s">
        <v>8</v>
      </c>
      <c r="B6" s="5" t="s">
        <v>1</v>
      </c>
      <c r="C6" s="14" t="s">
        <v>2</v>
      </c>
      <c r="D6" s="2"/>
      <c r="E6" s="5" t="s">
        <v>9</v>
      </c>
    </row>
    <row r="7" spans="1:5" x14ac:dyDescent="0.25">
      <c r="A7" s="11"/>
      <c r="B7" s="6"/>
      <c r="C7" s="15"/>
      <c r="D7" s="3"/>
      <c r="E7" s="6"/>
    </row>
    <row r="8" spans="1:5" x14ac:dyDescent="0.25">
      <c r="A8" s="8">
        <v>35938.99</v>
      </c>
      <c r="B8" s="7">
        <v>120</v>
      </c>
      <c r="C8" s="16" t="s">
        <v>12</v>
      </c>
      <c r="D8" s="7"/>
      <c r="E8" s="7">
        <v>36052.99</v>
      </c>
    </row>
    <row r="9" spans="1:5" x14ac:dyDescent="0.25">
      <c r="A9" s="7"/>
      <c r="B9" s="7"/>
      <c r="C9" s="16"/>
      <c r="D9" s="7"/>
      <c r="E9" s="7"/>
    </row>
    <row r="10" spans="1:5" x14ac:dyDescent="0.25">
      <c r="A10" s="7"/>
      <c r="B10" s="7"/>
      <c r="C10" s="16" t="s">
        <v>13</v>
      </c>
      <c r="D10" s="7"/>
      <c r="E10" s="7"/>
    </row>
    <row r="11" spans="1:5" x14ac:dyDescent="0.25">
      <c r="A11" s="7"/>
      <c r="B11" s="7"/>
      <c r="C11" s="16"/>
      <c r="D11" s="7"/>
      <c r="E11" s="7"/>
    </row>
    <row r="12" spans="1:5" x14ac:dyDescent="0.25">
      <c r="A12" s="9"/>
      <c r="B12" s="4"/>
      <c r="C12" s="13"/>
      <c r="D12" s="1"/>
      <c r="E12" s="4"/>
    </row>
    <row r="13" spans="1:5" x14ac:dyDescent="0.25">
      <c r="A13" s="10" t="s">
        <v>9</v>
      </c>
      <c r="B13" s="5" t="s">
        <v>1</v>
      </c>
      <c r="C13" s="14" t="s">
        <v>2</v>
      </c>
      <c r="D13" s="2"/>
      <c r="E13" s="5" t="s">
        <v>10</v>
      </c>
    </row>
    <row r="14" spans="1:5" x14ac:dyDescent="0.25">
      <c r="A14" s="11"/>
      <c r="B14" s="6"/>
      <c r="C14" s="15"/>
      <c r="D14" s="3"/>
      <c r="E14" s="6"/>
    </row>
    <row r="15" spans="1:5" x14ac:dyDescent="0.25">
      <c r="A15" s="7">
        <v>36052.99</v>
      </c>
      <c r="B15" s="7">
        <v>2940</v>
      </c>
      <c r="C15" s="16" t="s">
        <v>29</v>
      </c>
      <c r="D15" s="7"/>
      <c r="E15" s="7">
        <v>28795.99</v>
      </c>
    </row>
    <row r="16" spans="1:5" x14ac:dyDescent="0.25">
      <c r="A16" s="7"/>
      <c r="B16" s="7"/>
      <c r="C16" s="16" t="s">
        <v>30</v>
      </c>
      <c r="D16" s="7"/>
      <c r="E16" s="7"/>
    </row>
    <row r="17" spans="1:5" x14ac:dyDescent="0.25">
      <c r="A17" s="7"/>
      <c r="B17" s="7"/>
      <c r="C17" s="16"/>
      <c r="D17" s="7"/>
      <c r="E17" s="7"/>
    </row>
    <row r="18" spans="1:5" x14ac:dyDescent="0.25">
      <c r="A18" s="7"/>
      <c r="B18" s="7"/>
      <c r="C18" s="16" t="s">
        <v>31</v>
      </c>
      <c r="D18" s="7"/>
      <c r="E18" s="7"/>
    </row>
    <row r="19" spans="1:5" x14ac:dyDescent="0.25">
      <c r="A19" s="7"/>
      <c r="B19" s="7"/>
      <c r="C19" s="16"/>
      <c r="D19" s="7"/>
      <c r="E19" s="7"/>
    </row>
    <row r="20" spans="1:5" x14ac:dyDescent="0.25">
      <c r="A20" s="9"/>
      <c r="B20" s="4"/>
      <c r="C20" s="13"/>
      <c r="D20" s="1"/>
      <c r="E20" s="4"/>
    </row>
    <row r="21" spans="1:5" x14ac:dyDescent="0.25">
      <c r="A21" s="10" t="s">
        <v>10</v>
      </c>
      <c r="B21" s="5" t="s">
        <v>1</v>
      </c>
      <c r="C21" s="14" t="s">
        <v>2</v>
      </c>
      <c r="D21" s="2"/>
      <c r="E21" s="5" t="s">
        <v>11</v>
      </c>
    </row>
    <row r="22" spans="1:5" x14ac:dyDescent="0.25">
      <c r="A22" s="11"/>
      <c r="B22" s="6"/>
      <c r="C22" s="15"/>
      <c r="D22" s="3"/>
      <c r="E22" s="6"/>
    </row>
    <row r="23" spans="1:5" x14ac:dyDescent="0.25">
      <c r="A23" s="7">
        <v>28795.99</v>
      </c>
      <c r="B23" s="7">
        <v>7560</v>
      </c>
      <c r="C23" s="16" t="s">
        <v>45</v>
      </c>
      <c r="D23" s="7"/>
      <c r="E23" s="7">
        <v>35977.99</v>
      </c>
    </row>
    <row r="24" spans="1:5" x14ac:dyDescent="0.25">
      <c r="A24" s="7"/>
      <c r="B24" s="7"/>
      <c r="C24" s="16"/>
      <c r="D24" s="7"/>
      <c r="E24" s="7"/>
    </row>
    <row r="25" spans="1:5" x14ac:dyDescent="0.25">
      <c r="A25" s="7"/>
      <c r="B25" s="7"/>
      <c r="C25" s="16" t="s">
        <v>46</v>
      </c>
      <c r="D25" s="7"/>
      <c r="E25" s="7"/>
    </row>
    <row r="26" spans="1:5" x14ac:dyDescent="0.25">
      <c r="A26" s="7"/>
      <c r="B26" s="7"/>
      <c r="C26" s="16"/>
      <c r="D26" s="7"/>
      <c r="E26" s="7"/>
    </row>
    <row r="27" spans="1:5" x14ac:dyDescent="0.25">
      <c r="A27" s="9"/>
      <c r="B27" s="4"/>
      <c r="C27" s="13"/>
      <c r="D27" s="1"/>
      <c r="E27" s="4"/>
    </row>
    <row r="28" spans="1:5" x14ac:dyDescent="0.25">
      <c r="A28" s="10" t="s">
        <v>11</v>
      </c>
      <c r="B28" s="5" t="s">
        <v>1</v>
      </c>
      <c r="C28" s="14" t="s">
        <v>2</v>
      </c>
      <c r="D28" s="2"/>
      <c r="E28" s="5" t="s">
        <v>16</v>
      </c>
    </row>
    <row r="29" spans="1:5" x14ac:dyDescent="0.25">
      <c r="A29" s="11"/>
      <c r="B29" s="6"/>
      <c r="C29" s="15"/>
      <c r="D29" s="3"/>
      <c r="E29" s="6"/>
    </row>
    <row r="30" spans="1:5" x14ac:dyDescent="0.25">
      <c r="A30" s="7">
        <v>35977.99</v>
      </c>
      <c r="B30" s="7">
        <f>30+50+350+200+100+50+30+50</f>
        <v>860</v>
      </c>
      <c r="C30" s="16" t="s">
        <v>59</v>
      </c>
      <c r="D30" s="7">
        <f>B30*0.05</f>
        <v>43</v>
      </c>
      <c r="E30" s="7"/>
    </row>
    <row r="31" spans="1:5" ht="30" x14ac:dyDescent="0.25">
      <c r="A31" s="7"/>
      <c r="B31" s="7"/>
      <c r="C31" s="16" t="s">
        <v>60</v>
      </c>
      <c r="D31" s="7">
        <v>7600</v>
      </c>
      <c r="E31" s="7"/>
    </row>
    <row r="32" spans="1:5" x14ac:dyDescent="0.25">
      <c r="A32" s="7"/>
      <c r="B32" s="7"/>
      <c r="C32" s="16"/>
      <c r="D32" s="7"/>
      <c r="E32" s="7"/>
    </row>
    <row r="33" spans="1:5" ht="15.75" thickBot="1" x14ac:dyDescent="0.3">
      <c r="A33" s="7"/>
      <c r="B33" s="7"/>
      <c r="C33" s="16" t="s">
        <v>61</v>
      </c>
      <c r="D33" s="7">
        <f>SUM(D30:D32)</f>
        <v>7643</v>
      </c>
      <c r="E33" s="7">
        <f>A30+B30-D33</f>
        <v>29194.989999999998</v>
      </c>
    </row>
    <row r="34" spans="1:5" s="22" customFormat="1" ht="33.75" customHeight="1" x14ac:dyDescent="0.25">
      <c r="A34" s="17" t="s">
        <v>16</v>
      </c>
      <c r="B34" s="34" t="s">
        <v>1</v>
      </c>
      <c r="C34" s="94" t="s">
        <v>2</v>
      </c>
      <c r="D34" s="95"/>
      <c r="E34" s="21" t="s">
        <v>24</v>
      </c>
    </row>
    <row r="35" spans="1:5" s="25" customFormat="1" x14ac:dyDescent="0.25">
      <c r="A35" s="96">
        <f>E33</f>
        <v>29194.989999999998</v>
      </c>
      <c r="B35" s="35"/>
      <c r="C35" s="24" t="s">
        <v>64</v>
      </c>
      <c r="D35" s="24">
        <f>B39*0.05</f>
        <v>13</v>
      </c>
      <c r="E35" s="36">
        <f>A35+B39-D39</f>
        <v>-14683.410000000003</v>
      </c>
    </row>
    <row r="36" spans="1:5" s="25" customFormat="1" x14ac:dyDescent="0.25">
      <c r="A36" s="97"/>
      <c r="B36" s="35"/>
      <c r="C36" s="24" t="s">
        <v>72</v>
      </c>
      <c r="D36" s="24">
        <v>27050.400000000001</v>
      </c>
      <c r="E36" s="37"/>
    </row>
    <row r="37" spans="1:5" s="25" customFormat="1" x14ac:dyDescent="0.25">
      <c r="A37" s="97"/>
      <c r="B37" s="35"/>
      <c r="C37" s="24" t="s">
        <v>73</v>
      </c>
      <c r="D37" s="24">
        <v>3379</v>
      </c>
      <c r="E37" s="37"/>
    </row>
    <row r="38" spans="1:5" s="25" customFormat="1" x14ac:dyDescent="0.25">
      <c r="A38" s="97"/>
      <c r="B38" s="35"/>
      <c r="C38" s="24" t="s">
        <v>70</v>
      </c>
      <c r="D38" s="24">
        <v>13696</v>
      </c>
      <c r="E38" s="37"/>
    </row>
    <row r="39" spans="1:5" s="25" customFormat="1" ht="15.75" thickBot="1" x14ac:dyDescent="0.3">
      <c r="A39" s="98"/>
      <c r="B39" s="38">
        <v>260</v>
      </c>
      <c r="C39" s="27" t="s">
        <v>61</v>
      </c>
      <c r="D39" s="27">
        <f>SUM(D35:D38)</f>
        <v>44138.400000000001</v>
      </c>
      <c r="E39" s="39"/>
    </row>
    <row r="40" spans="1:5" s="22" customFormat="1" ht="33.75" customHeight="1" x14ac:dyDescent="0.25">
      <c r="A40" s="17" t="s">
        <v>24</v>
      </c>
      <c r="B40" s="34" t="s">
        <v>1</v>
      </c>
      <c r="C40" s="94" t="s">
        <v>2</v>
      </c>
      <c r="D40" s="95"/>
      <c r="E40" s="21" t="s">
        <v>28</v>
      </c>
    </row>
    <row r="41" spans="1:5" s="25" customFormat="1" x14ac:dyDescent="0.25">
      <c r="A41" s="96">
        <f>E35</f>
        <v>-14683.410000000003</v>
      </c>
      <c r="B41" s="35"/>
      <c r="C41" s="24" t="s">
        <v>64</v>
      </c>
      <c r="D41" s="24">
        <f>B45*0.05</f>
        <v>0</v>
      </c>
      <c r="E41" s="99">
        <f>A41+B45-D45</f>
        <v>-14683.410000000003</v>
      </c>
    </row>
    <row r="42" spans="1:5" s="25" customFormat="1" x14ac:dyDescent="0.25">
      <c r="A42" s="97"/>
      <c r="B42" s="35"/>
      <c r="C42" s="24"/>
      <c r="D42" s="24"/>
      <c r="E42" s="100"/>
    </row>
    <row r="43" spans="1:5" s="25" customFormat="1" x14ac:dyDescent="0.25">
      <c r="A43" s="97"/>
      <c r="B43" s="35"/>
      <c r="C43" s="24"/>
      <c r="D43" s="24"/>
      <c r="E43" s="100"/>
    </row>
    <row r="44" spans="1:5" s="25" customFormat="1" x14ac:dyDescent="0.25">
      <c r="A44" s="97"/>
      <c r="B44" s="35"/>
      <c r="C44" s="24"/>
      <c r="D44" s="24"/>
      <c r="E44" s="100"/>
    </row>
    <row r="45" spans="1:5" s="25" customFormat="1" ht="15.75" thickBot="1" x14ac:dyDescent="0.3">
      <c r="A45" s="98"/>
      <c r="B45" s="38"/>
      <c r="C45" s="27" t="s">
        <v>61</v>
      </c>
      <c r="D45" s="27">
        <f>SUM(D41:D44)</f>
        <v>0</v>
      </c>
      <c r="E45" s="101"/>
    </row>
  </sheetData>
  <mergeCells count="5">
    <mergeCell ref="C34:D34"/>
    <mergeCell ref="A35:A39"/>
    <mergeCell ref="C40:D40"/>
    <mergeCell ref="A41:A45"/>
    <mergeCell ref="E41:E4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27" workbookViewId="0">
      <selection activeCell="A32" sqref="A32:XFD43"/>
    </sheetView>
  </sheetViews>
  <sheetFormatPr defaultRowHeight="15" x14ac:dyDescent="0.25"/>
  <cols>
    <col min="1" max="1" width="25" customWidth="1"/>
    <col min="2" max="2" width="29.140625" customWidth="1"/>
    <col min="3" max="4" width="33.85546875" customWidth="1"/>
    <col min="5" max="5" width="27.7109375" customWidth="1"/>
  </cols>
  <sheetData>
    <row r="2" spans="1:5" x14ac:dyDescent="0.25">
      <c r="B2" t="s">
        <v>0</v>
      </c>
    </row>
    <row r="4" spans="1:5" x14ac:dyDescent="0.25">
      <c r="A4" s="9"/>
      <c r="B4" s="4"/>
      <c r="C4" s="1"/>
      <c r="D4" s="1"/>
      <c r="E4" s="4"/>
    </row>
    <row r="5" spans="1:5" x14ac:dyDescent="0.25">
      <c r="A5" s="10" t="s">
        <v>8</v>
      </c>
      <c r="B5" s="5" t="s">
        <v>1</v>
      </c>
      <c r="C5" s="2" t="s">
        <v>2</v>
      </c>
      <c r="D5" s="2"/>
      <c r="E5" s="5" t="s">
        <v>9</v>
      </c>
    </row>
    <row r="6" spans="1:5" x14ac:dyDescent="0.25">
      <c r="A6" s="11"/>
      <c r="B6" s="6"/>
      <c r="C6" s="3"/>
      <c r="D6" s="3"/>
      <c r="E6" s="6"/>
    </row>
    <row r="7" spans="1:5" x14ac:dyDescent="0.25">
      <c r="A7" s="8">
        <v>338.18</v>
      </c>
      <c r="B7" s="7">
        <v>90</v>
      </c>
      <c r="C7" s="7" t="s">
        <v>4</v>
      </c>
      <c r="D7" s="7"/>
      <c r="E7" s="7">
        <v>423.68</v>
      </c>
    </row>
    <row r="8" spans="1:5" x14ac:dyDescent="0.25">
      <c r="A8" s="7"/>
      <c r="B8" s="7"/>
      <c r="C8" s="7"/>
      <c r="D8" s="7"/>
      <c r="E8" s="7"/>
    </row>
    <row r="9" spans="1:5" x14ac:dyDescent="0.25">
      <c r="A9" s="7"/>
      <c r="B9" s="7"/>
      <c r="C9" s="7" t="s">
        <v>5</v>
      </c>
      <c r="D9" s="7"/>
      <c r="E9" s="7"/>
    </row>
    <row r="10" spans="1:5" x14ac:dyDescent="0.25">
      <c r="A10" s="7"/>
      <c r="B10" s="7"/>
      <c r="C10" s="7"/>
      <c r="D10" s="7"/>
      <c r="E10" s="7"/>
    </row>
    <row r="11" spans="1:5" x14ac:dyDescent="0.25">
      <c r="A11" s="9"/>
      <c r="B11" s="4"/>
      <c r="C11" s="1"/>
      <c r="D11" s="1"/>
      <c r="E11" s="4"/>
    </row>
    <row r="12" spans="1:5" x14ac:dyDescent="0.25">
      <c r="A12" s="10" t="s">
        <v>9</v>
      </c>
      <c r="B12" s="5" t="s">
        <v>1</v>
      </c>
      <c r="C12" s="2" t="s">
        <v>2</v>
      </c>
      <c r="D12" s="2"/>
      <c r="E12" s="5" t="s">
        <v>10</v>
      </c>
    </row>
    <row r="13" spans="1:5" x14ac:dyDescent="0.25">
      <c r="A13" s="11"/>
      <c r="B13" s="6"/>
      <c r="C13" s="3"/>
      <c r="D13" s="3"/>
      <c r="E13" s="6"/>
    </row>
    <row r="14" spans="1:5" x14ac:dyDescent="0.25">
      <c r="A14" s="7">
        <v>423.68</v>
      </c>
      <c r="B14" s="7">
        <v>65</v>
      </c>
      <c r="C14" s="7" t="s">
        <v>26</v>
      </c>
      <c r="D14" s="7"/>
      <c r="E14" s="7">
        <v>485.43</v>
      </c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 t="s">
        <v>27</v>
      </c>
      <c r="D16" s="7"/>
      <c r="E16" s="7"/>
    </row>
    <row r="17" spans="1:5" x14ac:dyDescent="0.25">
      <c r="A17" s="7"/>
      <c r="B17" s="7"/>
      <c r="C17" s="7"/>
      <c r="D17" s="7"/>
      <c r="E17" s="7"/>
    </row>
    <row r="18" spans="1:5" x14ac:dyDescent="0.25">
      <c r="A18" s="9"/>
      <c r="B18" s="4"/>
      <c r="C18" s="1"/>
      <c r="D18" s="1"/>
      <c r="E18" s="4"/>
    </row>
    <row r="19" spans="1:5" x14ac:dyDescent="0.25">
      <c r="A19" s="10" t="s">
        <v>10</v>
      </c>
      <c r="B19" s="5" t="s">
        <v>1</v>
      </c>
      <c r="C19" s="2" t="s">
        <v>2</v>
      </c>
      <c r="D19" s="2"/>
      <c r="E19" s="5" t="s">
        <v>11</v>
      </c>
    </row>
    <row r="20" spans="1:5" x14ac:dyDescent="0.25">
      <c r="A20" s="11"/>
      <c r="B20" s="6"/>
      <c r="C20" s="3"/>
      <c r="D20" s="3"/>
      <c r="E20" s="6"/>
    </row>
    <row r="21" spans="1:5" x14ac:dyDescent="0.25">
      <c r="A21" s="7">
        <v>485.43</v>
      </c>
      <c r="B21" s="7">
        <v>65</v>
      </c>
      <c r="C21" s="7" t="s">
        <v>26</v>
      </c>
      <c r="D21" s="7"/>
      <c r="E21" s="7">
        <v>547.17999999999995</v>
      </c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 t="s">
        <v>27</v>
      </c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>
      <c r="A25" s="9"/>
      <c r="B25" s="4"/>
      <c r="C25" s="1"/>
      <c r="D25" s="1"/>
      <c r="E25" s="4"/>
    </row>
    <row r="26" spans="1:5" x14ac:dyDescent="0.25">
      <c r="A26" s="10" t="s">
        <v>11</v>
      </c>
      <c r="B26" s="5" t="s">
        <v>1</v>
      </c>
      <c r="C26" s="2" t="s">
        <v>2</v>
      </c>
      <c r="D26" s="2"/>
      <c r="E26" s="5" t="s">
        <v>16</v>
      </c>
    </row>
    <row r="27" spans="1:5" x14ac:dyDescent="0.25">
      <c r="A27" s="11"/>
      <c r="B27" s="6"/>
      <c r="C27" s="3"/>
      <c r="D27" s="3"/>
      <c r="E27" s="6"/>
    </row>
    <row r="28" spans="1:5" x14ac:dyDescent="0.25">
      <c r="A28" s="7">
        <v>547.17999999999995</v>
      </c>
      <c r="B28" s="7">
        <f>30000</f>
        <v>30000</v>
      </c>
      <c r="C28" s="7" t="s">
        <v>62</v>
      </c>
      <c r="D28" s="7">
        <f>B28*0.05</f>
        <v>1500</v>
      </c>
      <c r="E28" s="7"/>
    </row>
    <row r="29" spans="1:5" x14ac:dyDescent="0.25">
      <c r="A29" s="7"/>
      <c r="B29" s="7"/>
      <c r="C29" s="7" t="s">
        <v>63</v>
      </c>
      <c r="D29" s="7">
        <v>28500</v>
      </c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7" t="s">
        <v>61</v>
      </c>
      <c r="D31" s="7">
        <f>SUM(D28:D30)</f>
        <v>30000</v>
      </c>
      <c r="E31" s="7">
        <f>A28+B28-D31</f>
        <v>547.18000000000029</v>
      </c>
    </row>
    <row r="32" spans="1:5" s="22" customFormat="1" ht="33.75" customHeight="1" x14ac:dyDescent="0.25">
      <c r="A32" s="40" t="s">
        <v>16</v>
      </c>
      <c r="B32" s="66" t="s">
        <v>1</v>
      </c>
      <c r="C32" s="67" t="s">
        <v>2</v>
      </c>
      <c r="D32" s="68"/>
      <c r="E32" s="69" t="s">
        <v>24</v>
      </c>
    </row>
    <row r="33" spans="1:5" s="25" customFormat="1" x14ac:dyDescent="0.25">
      <c r="A33" s="96">
        <f>E31</f>
        <v>547.18000000000029</v>
      </c>
      <c r="B33" s="23"/>
      <c r="C33" s="24" t="s">
        <v>64</v>
      </c>
      <c r="D33" s="24">
        <f>B37*0.05</f>
        <v>5</v>
      </c>
      <c r="E33" s="28">
        <f>A33+B37-D37</f>
        <v>642.18000000000029</v>
      </c>
    </row>
    <row r="34" spans="1:5" s="25" customFormat="1" x14ac:dyDescent="0.25">
      <c r="A34" s="97"/>
      <c r="B34" s="23"/>
      <c r="C34" s="24"/>
      <c r="D34" s="24"/>
      <c r="E34" s="29"/>
    </row>
    <row r="35" spans="1:5" s="25" customFormat="1" x14ac:dyDescent="0.25">
      <c r="A35" s="97"/>
      <c r="B35" s="23"/>
      <c r="C35" s="24"/>
      <c r="D35" s="24"/>
      <c r="E35" s="29"/>
    </row>
    <row r="36" spans="1:5" s="25" customFormat="1" x14ac:dyDescent="0.25">
      <c r="A36" s="97"/>
      <c r="B36" s="23"/>
      <c r="C36" s="24"/>
      <c r="D36" s="24"/>
      <c r="E36" s="29"/>
    </row>
    <row r="37" spans="1:5" s="25" customFormat="1" ht="15.75" thickBot="1" x14ac:dyDescent="0.3">
      <c r="A37" s="98"/>
      <c r="B37" s="26">
        <v>100</v>
      </c>
      <c r="C37" s="27" t="s">
        <v>61</v>
      </c>
      <c r="D37" s="27">
        <f>SUM(D33:D36)</f>
        <v>5</v>
      </c>
      <c r="E37" s="30"/>
    </row>
    <row r="38" spans="1:5" s="22" customFormat="1" ht="33.75" customHeight="1" x14ac:dyDescent="0.25">
      <c r="A38" s="17" t="s">
        <v>24</v>
      </c>
      <c r="B38" s="18" t="s">
        <v>1</v>
      </c>
      <c r="C38" s="19" t="s">
        <v>2</v>
      </c>
      <c r="D38" s="20"/>
      <c r="E38" s="21" t="s">
        <v>28</v>
      </c>
    </row>
    <row r="39" spans="1:5" s="25" customFormat="1" x14ac:dyDescent="0.25">
      <c r="A39" s="96">
        <f>E33</f>
        <v>642.18000000000029</v>
      </c>
      <c r="B39" s="23"/>
      <c r="C39" s="24" t="s">
        <v>64</v>
      </c>
      <c r="D39" s="24">
        <f>B43*0.05</f>
        <v>0</v>
      </c>
      <c r="E39" s="99">
        <f>A39+B43-D43</f>
        <v>642.18000000000029</v>
      </c>
    </row>
    <row r="40" spans="1:5" s="25" customFormat="1" x14ac:dyDescent="0.25">
      <c r="A40" s="97"/>
      <c r="B40" s="23"/>
      <c r="C40" s="24"/>
      <c r="D40" s="24"/>
      <c r="E40" s="100"/>
    </row>
    <row r="41" spans="1:5" s="25" customFormat="1" x14ac:dyDescent="0.25">
      <c r="A41" s="97"/>
      <c r="B41" s="23"/>
      <c r="C41" s="24"/>
      <c r="D41" s="24"/>
      <c r="E41" s="100"/>
    </row>
    <row r="42" spans="1:5" s="25" customFormat="1" x14ac:dyDescent="0.25">
      <c r="A42" s="97"/>
      <c r="B42" s="23"/>
      <c r="C42" s="24"/>
      <c r="D42" s="24"/>
      <c r="E42" s="100"/>
    </row>
    <row r="43" spans="1:5" s="25" customFormat="1" ht="15.75" thickBot="1" x14ac:dyDescent="0.3">
      <c r="A43" s="98"/>
      <c r="B43" s="26"/>
      <c r="C43" s="27" t="s">
        <v>61</v>
      </c>
      <c r="D43" s="27">
        <f>SUM(D39:D42)</f>
        <v>0</v>
      </c>
      <c r="E43" s="101"/>
    </row>
  </sheetData>
  <mergeCells count="3">
    <mergeCell ref="A33:A37"/>
    <mergeCell ref="A39:A43"/>
    <mergeCell ref="E39:E4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5" workbookViewId="0">
      <selection activeCell="A21" sqref="A21:XFD32"/>
    </sheetView>
  </sheetViews>
  <sheetFormatPr defaultRowHeight="15" x14ac:dyDescent="0.25"/>
  <cols>
    <col min="1" max="1" width="21.140625" style="62" customWidth="1"/>
    <col min="2" max="2" width="24.85546875" style="46" customWidth="1"/>
    <col min="3" max="3" width="33.85546875" style="25" customWidth="1"/>
    <col min="4" max="4" width="17.85546875" style="25" customWidth="1"/>
    <col min="5" max="5" width="22.7109375" style="41" customWidth="1"/>
    <col min="6" max="16384" width="9.140625" style="25"/>
  </cols>
  <sheetData>
    <row r="1" spans="1:5" ht="16.5" thickBot="1" x14ac:dyDescent="0.3">
      <c r="B1" s="108" t="s">
        <v>0</v>
      </c>
      <c r="C1" s="108"/>
      <c r="D1" s="108"/>
    </row>
    <row r="2" spans="1:5" ht="15.75" x14ac:dyDescent="0.25">
      <c r="A2" s="63"/>
      <c r="B2" s="42" t="s">
        <v>65</v>
      </c>
      <c r="C2" s="109" t="s">
        <v>66</v>
      </c>
      <c r="D2" s="109"/>
      <c r="E2" s="43"/>
    </row>
    <row r="3" spans="1:5" s="22" customFormat="1" ht="29.25" customHeight="1" thickBot="1" x14ac:dyDescent="0.3">
      <c r="A3" s="31"/>
      <c r="B3" s="44">
        <f>B7+B11+B15+B20+B26+B32</f>
        <v>49800</v>
      </c>
      <c r="C3" s="110">
        <f>D4+D9+D15+D18+D24</f>
        <v>2609.75</v>
      </c>
      <c r="D3" s="110"/>
      <c r="E3" s="33"/>
    </row>
    <row r="4" spans="1:5" s="47" customFormat="1" ht="30" x14ac:dyDescent="0.25">
      <c r="A4" s="58" t="s">
        <v>8</v>
      </c>
      <c r="B4" s="48" t="s">
        <v>1</v>
      </c>
      <c r="C4" s="111" t="s">
        <v>2</v>
      </c>
      <c r="D4" s="111"/>
      <c r="E4" s="49" t="s">
        <v>9</v>
      </c>
    </row>
    <row r="5" spans="1:5" x14ac:dyDescent="0.25">
      <c r="A5" s="96">
        <v>881.65</v>
      </c>
      <c r="B5" s="24"/>
      <c r="C5" s="24" t="s">
        <v>67</v>
      </c>
      <c r="D5" s="24">
        <f>B7*0.05</f>
        <v>5</v>
      </c>
      <c r="E5" s="50">
        <v>976.65</v>
      </c>
    </row>
    <row r="6" spans="1:5" x14ac:dyDescent="0.25">
      <c r="A6" s="97"/>
      <c r="B6" s="45"/>
      <c r="C6" s="24"/>
      <c r="D6" s="24"/>
      <c r="E6" s="50"/>
    </row>
    <row r="7" spans="1:5" ht="15.75" thickBot="1" x14ac:dyDescent="0.3">
      <c r="A7" s="98"/>
      <c r="B7" s="55">
        <v>100</v>
      </c>
      <c r="C7" s="56" t="s">
        <v>68</v>
      </c>
      <c r="D7" s="56">
        <f>SUM(D5:D6)</f>
        <v>5</v>
      </c>
      <c r="E7" s="57"/>
    </row>
    <row r="8" spans="1:5" s="54" customFormat="1" ht="28.5" x14ac:dyDescent="0.25">
      <c r="A8" s="58" t="s">
        <v>9</v>
      </c>
      <c r="B8" s="59" t="s">
        <v>1</v>
      </c>
      <c r="C8" s="112" t="s">
        <v>2</v>
      </c>
      <c r="D8" s="112"/>
      <c r="E8" s="49" t="s">
        <v>10</v>
      </c>
    </row>
    <row r="9" spans="1:5" x14ac:dyDescent="0.25">
      <c r="A9" s="96">
        <v>976.65</v>
      </c>
      <c r="B9" s="24"/>
      <c r="C9" s="24" t="s">
        <v>62</v>
      </c>
      <c r="D9" s="24">
        <f>B11*0.05</f>
        <v>25</v>
      </c>
      <c r="E9" s="50">
        <v>1451.65</v>
      </c>
    </row>
    <row r="10" spans="1:5" x14ac:dyDescent="0.25">
      <c r="A10" s="97"/>
      <c r="B10" s="45"/>
      <c r="C10" s="24"/>
      <c r="D10" s="24"/>
      <c r="E10" s="50"/>
    </row>
    <row r="11" spans="1:5" ht="15.75" thickBot="1" x14ac:dyDescent="0.3">
      <c r="A11" s="97"/>
      <c r="B11" s="55">
        <v>500</v>
      </c>
      <c r="C11" s="56" t="s">
        <v>61</v>
      </c>
      <c r="D11" s="56">
        <f>SUM(D9:D10)</f>
        <v>25</v>
      </c>
      <c r="E11" s="57"/>
    </row>
    <row r="12" spans="1:5" s="53" customFormat="1" ht="28.5" x14ac:dyDescent="0.2">
      <c r="A12" s="63" t="s">
        <v>10</v>
      </c>
      <c r="B12" s="64" t="s">
        <v>1</v>
      </c>
      <c r="C12" s="65" t="s">
        <v>2</v>
      </c>
      <c r="D12" s="65"/>
      <c r="E12" s="43" t="s">
        <v>11</v>
      </c>
    </row>
    <row r="13" spans="1:5" x14ac:dyDescent="0.25">
      <c r="A13" s="96">
        <v>1451.65</v>
      </c>
      <c r="B13" s="24"/>
      <c r="C13" s="24" t="s">
        <v>69</v>
      </c>
      <c r="D13" s="24">
        <f>B15*0.05</f>
        <v>265</v>
      </c>
      <c r="E13" s="50">
        <v>6486.65</v>
      </c>
    </row>
    <row r="14" spans="1:5" x14ac:dyDescent="0.25">
      <c r="A14" s="97"/>
      <c r="B14" s="45"/>
      <c r="C14" s="24"/>
      <c r="D14" s="24"/>
      <c r="E14" s="50"/>
    </row>
    <row r="15" spans="1:5" ht="15.75" thickBot="1" x14ac:dyDescent="0.3">
      <c r="A15" s="97"/>
      <c r="B15" s="55">
        <v>5300</v>
      </c>
      <c r="C15" s="56" t="s">
        <v>68</v>
      </c>
      <c r="D15" s="56">
        <f>SUM(D13:D14)</f>
        <v>265</v>
      </c>
      <c r="E15" s="57"/>
    </row>
    <row r="16" spans="1:5" ht="30" x14ac:dyDescent="0.25">
      <c r="A16" s="63" t="s">
        <v>11</v>
      </c>
      <c r="B16" s="60" t="s">
        <v>1</v>
      </c>
      <c r="C16" s="61" t="s">
        <v>2</v>
      </c>
      <c r="D16" s="61"/>
      <c r="E16" s="43" t="s">
        <v>16</v>
      </c>
    </row>
    <row r="17" spans="1:5" x14ac:dyDescent="0.25">
      <c r="A17" s="113">
        <v>6486.65</v>
      </c>
      <c r="B17" s="24"/>
      <c r="C17" s="24" t="s">
        <v>59</v>
      </c>
      <c r="D17" s="24">
        <f>B20*0.05</f>
        <v>245</v>
      </c>
      <c r="E17" s="50">
        <f>A17+B20-D20</f>
        <v>8821.9</v>
      </c>
    </row>
    <row r="18" spans="1:5" x14ac:dyDescent="0.25">
      <c r="A18" s="113"/>
      <c r="B18" s="45"/>
      <c r="C18" s="24" t="s">
        <v>70</v>
      </c>
      <c r="D18" s="24">
        <v>2319.75</v>
      </c>
      <c r="E18" s="50"/>
    </row>
    <row r="19" spans="1:5" x14ac:dyDescent="0.25">
      <c r="A19" s="113"/>
      <c r="B19" s="45"/>
      <c r="C19" s="24"/>
      <c r="D19" s="24"/>
      <c r="E19" s="50"/>
    </row>
    <row r="20" spans="1:5" ht="15.75" thickBot="1" x14ac:dyDescent="0.3">
      <c r="A20" s="114"/>
      <c r="B20" s="51">
        <f>200+200+100+200+2700+100+300+500+300+300</f>
        <v>4900</v>
      </c>
      <c r="C20" s="52" t="s">
        <v>61</v>
      </c>
      <c r="D20" s="52">
        <f>SUM(D17:D19)</f>
        <v>2564.75</v>
      </c>
      <c r="E20" s="70"/>
    </row>
    <row r="21" spans="1:5" s="22" customFormat="1" ht="33.75" customHeight="1" x14ac:dyDescent="0.25">
      <c r="A21" s="32" t="s">
        <v>16</v>
      </c>
      <c r="B21" s="66" t="s">
        <v>1</v>
      </c>
      <c r="C21" s="67" t="s">
        <v>2</v>
      </c>
      <c r="D21" s="68"/>
      <c r="E21" s="69" t="s">
        <v>24</v>
      </c>
    </row>
    <row r="22" spans="1:5" x14ac:dyDescent="0.25">
      <c r="A22" s="96">
        <f>E17</f>
        <v>8821.9</v>
      </c>
      <c r="B22" s="23"/>
      <c r="C22" s="24" t="s">
        <v>64</v>
      </c>
      <c r="D22" s="24">
        <f>B26*0.05</f>
        <v>1950</v>
      </c>
      <c r="E22" s="28">
        <f>A22+B26-D26</f>
        <v>45871.9</v>
      </c>
    </row>
    <row r="23" spans="1:5" x14ac:dyDescent="0.25">
      <c r="A23" s="97"/>
      <c r="B23" s="23"/>
      <c r="C23" s="24"/>
      <c r="D23" s="24"/>
      <c r="E23" s="29"/>
    </row>
    <row r="24" spans="1:5" x14ac:dyDescent="0.25">
      <c r="A24" s="97"/>
      <c r="B24" s="23"/>
      <c r="C24" s="24"/>
      <c r="D24" s="24"/>
      <c r="E24" s="29"/>
    </row>
    <row r="25" spans="1:5" x14ac:dyDescent="0.25">
      <c r="A25" s="97"/>
      <c r="B25" s="23"/>
      <c r="C25" s="24"/>
      <c r="D25" s="24"/>
      <c r="E25" s="29"/>
    </row>
    <row r="26" spans="1:5" ht="15.75" thickBot="1" x14ac:dyDescent="0.3">
      <c r="A26" s="98"/>
      <c r="B26" s="26">
        <v>39000</v>
      </c>
      <c r="C26" s="27" t="s">
        <v>61</v>
      </c>
      <c r="D26" s="27">
        <f>SUM(D22:D25)</f>
        <v>1950</v>
      </c>
      <c r="E26" s="30"/>
    </row>
    <row r="27" spans="1:5" s="22" customFormat="1" ht="33.75" customHeight="1" x14ac:dyDescent="0.25">
      <c r="A27" s="17" t="s">
        <v>24</v>
      </c>
      <c r="B27" s="18" t="s">
        <v>1</v>
      </c>
      <c r="C27" s="19" t="s">
        <v>2</v>
      </c>
      <c r="D27" s="20"/>
      <c r="E27" s="21" t="s">
        <v>28</v>
      </c>
    </row>
    <row r="28" spans="1:5" x14ac:dyDescent="0.25">
      <c r="A28" s="96">
        <f>E22</f>
        <v>45871.9</v>
      </c>
      <c r="B28" s="23"/>
      <c r="C28" s="24" t="s">
        <v>64</v>
      </c>
      <c r="D28" s="24">
        <f>B32*0.05</f>
        <v>0</v>
      </c>
      <c r="E28" s="99">
        <f>A28+B32-D32</f>
        <v>45871.9</v>
      </c>
    </row>
    <row r="29" spans="1:5" x14ac:dyDescent="0.25">
      <c r="A29" s="97"/>
      <c r="B29" s="23"/>
      <c r="C29" s="24"/>
      <c r="D29" s="24"/>
      <c r="E29" s="100"/>
    </row>
    <row r="30" spans="1:5" x14ac:dyDescent="0.25">
      <c r="A30" s="97"/>
      <c r="B30" s="23"/>
      <c r="C30" s="24"/>
      <c r="D30" s="24"/>
      <c r="E30" s="100"/>
    </row>
    <row r="31" spans="1:5" x14ac:dyDescent="0.25">
      <c r="A31" s="97"/>
      <c r="B31" s="23"/>
      <c r="C31" s="24"/>
      <c r="D31" s="24"/>
      <c r="E31" s="100"/>
    </row>
    <row r="32" spans="1:5" ht="15.75" thickBot="1" x14ac:dyDescent="0.3">
      <c r="A32" s="98"/>
      <c r="B32" s="26"/>
      <c r="C32" s="27" t="s">
        <v>61</v>
      </c>
      <c r="D32" s="27">
        <f>SUM(D28:D31)</f>
        <v>0</v>
      </c>
      <c r="E32" s="101"/>
    </row>
  </sheetData>
  <mergeCells count="12">
    <mergeCell ref="A22:A26"/>
    <mergeCell ref="A28:A32"/>
    <mergeCell ref="E28:E32"/>
    <mergeCell ref="B1:D1"/>
    <mergeCell ref="C2:D2"/>
    <mergeCell ref="C3:D3"/>
    <mergeCell ref="C4:D4"/>
    <mergeCell ref="C8:D8"/>
    <mergeCell ref="A5:A7"/>
    <mergeCell ref="A9:A11"/>
    <mergeCell ref="A13:A15"/>
    <mergeCell ref="A17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opLeftCell="A34" workbookViewId="0">
      <selection activeCell="A45" sqref="A45:XFD90"/>
    </sheetView>
  </sheetViews>
  <sheetFormatPr defaultRowHeight="15" x14ac:dyDescent="0.25"/>
  <cols>
    <col min="1" max="1" width="24.5703125" style="71" customWidth="1"/>
    <col min="2" max="2" width="30.140625" bestFit="1" customWidth="1"/>
    <col min="3" max="3" width="33.140625" customWidth="1"/>
    <col min="4" max="4" width="33.140625" style="71" customWidth="1"/>
    <col min="5" max="5" width="27.140625" style="71" customWidth="1"/>
  </cols>
  <sheetData>
    <row r="3" spans="1:5" x14ac:dyDescent="0.25">
      <c r="B3" t="s">
        <v>0</v>
      </c>
    </row>
    <row r="5" spans="1:5" x14ac:dyDescent="0.25">
      <c r="A5" s="72"/>
      <c r="B5" s="4"/>
      <c r="C5" s="1"/>
      <c r="D5" s="79"/>
      <c r="E5" s="86"/>
    </row>
    <row r="6" spans="1:5" x14ac:dyDescent="0.25">
      <c r="A6" s="73" t="s">
        <v>8</v>
      </c>
      <c r="B6" s="5" t="s">
        <v>1</v>
      </c>
      <c r="C6" s="2" t="s">
        <v>2</v>
      </c>
      <c r="D6" s="80"/>
      <c r="E6" s="87" t="s">
        <v>9</v>
      </c>
    </row>
    <row r="7" spans="1:5" x14ac:dyDescent="0.25">
      <c r="A7" s="74"/>
      <c r="B7" s="6"/>
      <c r="C7" s="3"/>
      <c r="D7" s="81"/>
      <c r="E7" s="88"/>
    </row>
    <row r="8" spans="1:5" x14ac:dyDescent="0.25">
      <c r="A8" s="75">
        <v>1860.77</v>
      </c>
      <c r="B8" s="7">
        <v>0</v>
      </c>
      <c r="C8" s="7" t="s">
        <v>14</v>
      </c>
      <c r="D8" s="76"/>
      <c r="E8" s="76">
        <v>1767.74</v>
      </c>
    </row>
    <row r="9" spans="1:5" x14ac:dyDescent="0.25">
      <c r="A9" s="75"/>
      <c r="B9" s="7"/>
      <c r="C9" s="7"/>
      <c r="D9" s="76"/>
      <c r="E9" s="76"/>
    </row>
    <row r="10" spans="1:5" x14ac:dyDescent="0.25">
      <c r="A10" s="75"/>
      <c r="B10" s="7"/>
      <c r="C10" s="7" t="s">
        <v>15</v>
      </c>
      <c r="D10" s="76"/>
      <c r="E10" s="76"/>
    </row>
    <row r="11" spans="1:5" x14ac:dyDescent="0.25">
      <c r="A11" s="75"/>
      <c r="B11" s="7"/>
      <c r="C11" s="7"/>
      <c r="D11" s="76"/>
      <c r="E11" s="76"/>
    </row>
    <row r="12" spans="1:5" x14ac:dyDescent="0.25">
      <c r="A12" s="72"/>
      <c r="B12" s="4"/>
      <c r="C12" s="1"/>
      <c r="D12" s="79"/>
      <c r="E12" s="86"/>
    </row>
    <row r="13" spans="1:5" x14ac:dyDescent="0.25">
      <c r="A13" s="73" t="s">
        <v>9</v>
      </c>
      <c r="B13" s="5" t="s">
        <v>1</v>
      </c>
      <c r="C13" s="2" t="s">
        <v>2</v>
      </c>
      <c r="D13" s="80"/>
      <c r="E13" s="87" t="s">
        <v>10</v>
      </c>
    </row>
    <row r="14" spans="1:5" x14ac:dyDescent="0.25">
      <c r="A14" s="74"/>
      <c r="B14" s="6"/>
      <c r="C14" s="3"/>
      <c r="D14" s="81"/>
      <c r="E14" s="88"/>
    </row>
    <row r="15" spans="1:5" x14ac:dyDescent="0.25">
      <c r="A15" s="76">
        <v>1767.74</v>
      </c>
      <c r="B15" s="7">
        <v>0</v>
      </c>
      <c r="C15" s="7" t="s">
        <v>32</v>
      </c>
      <c r="D15" s="76"/>
      <c r="E15" s="76">
        <v>1679.36</v>
      </c>
    </row>
    <row r="16" spans="1:5" x14ac:dyDescent="0.25">
      <c r="A16" s="76"/>
      <c r="B16" s="7"/>
      <c r="C16" s="7"/>
      <c r="D16" s="76"/>
      <c r="E16" s="76"/>
    </row>
    <row r="17" spans="1:5" x14ac:dyDescent="0.25">
      <c r="A17" s="76"/>
      <c r="B17" s="7"/>
      <c r="C17" s="7" t="s">
        <v>33</v>
      </c>
      <c r="D17" s="76"/>
      <c r="E17" s="76"/>
    </row>
    <row r="18" spans="1:5" x14ac:dyDescent="0.25">
      <c r="A18" s="76"/>
      <c r="B18" s="7"/>
      <c r="C18" s="7"/>
      <c r="D18" s="76"/>
      <c r="E18" s="76"/>
    </row>
    <row r="19" spans="1:5" x14ac:dyDescent="0.25">
      <c r="A19" s="72"/>
      <c r="B19" s="4"/>
      <c r="C19" s="1"/>
      <c r="D19" s="79"/>
      <c r="E19" s="86"/>
    </row>
    <row r="20" spans="1:5" x14ac:dyDescent="0.25">
      <c r="A20" s="73" t="s">
        <v>10</v>
      </c>
      <c r="B20" s="5" t="s">
        <v>1</v>
      </c>
      <c r="C20" s="2" t="s">
        <v>2</v>
      </c>
      <c r="D20" s="80"/>
      <c r="E20" s="87" t="s">
        <v>11</v>
      </c>
    </row>
    <row r="21" spans="1:5" x14ac:dyDescent="0.25">
      <c r="A21" s="74"/>
      <c r="B21" s="6"/>
      <c r="C21" s="3"/>
      <c r="D21" s="81"/>
      <c r="E21" s="88"/>
    </row>
    <row r="22" spans="1:5" x14ac:dyDescent="0.25">
      <c r="A22" s="76">
        <v>1679.36</v>
      </c>
      <c r="B22" s="7">
        <v>0</v>
      </c>
      <c r="C22" s="7" t="s">
        <v>57</v>
      </c>
      <c r="D22" s="76"/>
      <c r="E22" s="76">
        <v>1595.4</v>
      </c>
    </row>
    <row r="23" spans="1:5" x14ac:dyDescent="0.25">
      <c r="A23" s="76"/>
      <c r="B23" s="7"/>
      <c r="C23" s="7"/>
      <c r="D23" s="76"/>
      <c r="E23" s="76"/>
    </row>
    <row r="24" spans="1:5" x14ac:dyDescent="0.25">
      <c r="A24" s="76"/>
      <c r="B24" s="7"/>
      <c r="C24" s="7" t="s">
        <v>58</v>
      </c>
      <c r="D24" s="76"/>
      <c r="E24" s="76"/>
    </row>
    <row r="25" spans="1:5" x14ac:dyDescent="0.25">
      <c r="A25" s="76"/>
      <c r="B25" s="7"/>
      <c r="C25" s="7"/>
      <c r="D25" s="76"/>
      <c r="E25" s="76"/>
    </row>
    <row r="26" spans="1:5" x14ac:dyDescent="0.25">
      <c r="A26" s="72"/>
      <c r="B26" s="4"/>
      <c r="C26" s="1"/>
      <c r="D26" s="79"/>
      <c r="E26" s="86"/>
    </row>
    <row r="27" spans="1:5" x14ac:dyDescent="0.25">
      <c r="A27" s="73" t="s">
        <v>11</v>
      </c>
      <c r="B27" s="5" t="s">
        <v>1</v>
      </c>
      <c r="C27" s="2" t="s">
        <v>2</v>
      </c>
      <c r="D27" s="80"/>
      <c r="E27" s="87" t="s">
        <v>16</v>
      </c>
    </row>
    <row r="28" spans="1:5" x14ac:dyDescent="0.25">
      <c r="A28" s="74"/>
      <c r="B28" s="6"/>
      <c r="C28" s="3"/>
      <c r="D28" s="81"/>
      <c r="E28" s="88"/>
    </row>
    <row r="29" spans="1:5" x14ac:dyDescent="0.25">
      <c r="A29" s="76">
        <v>1595.4</v>
      </c>
      <c r="B29" s="7"/>
      <c r="C29" s="24" t="s">
        <v>64</v>
      </c>
      <c r="D29" s="76">
        <f>A29*0.05</f>
        <v>79.77000000000001</v>
      </c>
      <c r="E29" s="76">
        <f>A29-D29</f>
        <v>1515.63</v>
      </c>
    </row>
    <row r="30" spans="1:5" x14ac:dyDescent="0.25">
      <c r="A30" s="76"/>
      <c r="B30" s="7"/>
      <c r="C30" s="7"/>
      <c r="D30" s="76"/>
      <c r="E30" s="76"/>
    </row>
    <row r="31" spans="1:5" x14ac:dyDescent="0.25">
      <c r="A31" s="76"/>
      <c r="B31" s="7"/>
      <c r="C31" s="7"/>
      <c r="D31" s="76"/>
      <c r="E31" s="76"/>
    </row>
    <row r="32" spans="1:5" x14ac:dyDescent="0.25">
      <c r="A32" s="76"/>
      <c r="B32" s="7"/>
      <c r="C32" s="7"/>
      <c r="D32" s="76"/>
      <c r="E32" s="76"/>
    </row>
    <row r="33" spans="1:5" s="22" customFormat="1" ht="33.75" customHeight="1" x14ac:dyDescent="0.25">
      <c r="A33" s="77" t="s">
        <v>16</v>
      </c>
      <c r="B33" s="66" t="s">
        <v>1</v>
      </c>
      <c r="C33" s="67" t="s">
        <v>2</v>
      </c>
      <c r="D33" s="82"/>
      <c r="E33" s="89" t="s">
        <v>24</v>
      </c>
    </row>
    <row r="34" spans="1:5" s="25" customFormat="1" x14ac:dyDescent="0.25">
      <c r="A34" s="102">
        <f>E29</f>
        <v>1515.63</v>
      </c>
      <c r="B34" s="23"/>
      <c r="C34" s="24" t="s">
        <v>64</v>
      </c>
      <c r="D34" s="83">
        <f>A34*0.05</f>
        <v>75.781500000000008</v>
      </c>
      <c r="E34" s="90">
        <f>A34+B38-D38</f>
        <v>1439.8485000000001</v>
      </c>
    </row>
    <row r="35" spans="1:5" s="25" customFormat="1" x14ac:dyDescent="0.25">
      <c r="A35" s="103"/>
      <c r="B35" s="23"/>
      <c r="C35" s="24"/>
      <c r="D35" s="83"/>
      <c r="E35" s="91"/>
    </row>
    <row r="36" spans="1:5" s="25" customFormat="1" x14ac:dyDescent="0.25">
      <c r="A36" s="103"/>
      <c r="B36" s="23"/>
      <c r="C36" s="24"/>
      <c r="D36" s="83"/>
      <c r="E36" s="91"/>
    </row>
    <row r="37" spans="1:5" s="25" customFormat="1" x14ac:dyDescent="0.25">
      <c r="A37" s="103"/>
      <c r="B37" s="23"/>
      <c r="C37" s="24"/>
      <c r="D37" s="83"/>
      <c r="E37" s="91"/>
    </row>
    <row r="38" spans="1:5" s="25" customFormat="1" ht="15.75" thickBot="1" x14ac:dyDescent="0.3">
      <c r="A38" s="104"/>
      <c r="B38" s="26"/>
      <c r="C38" s="27" t="s">
        <v>61</v>
      </c>
      <c r="D38" s="84">
        <f>SUM(D34:D37)</f>
        <v>75.781500000000008</v>
      </c>
      <c r="E38" s="92"/>
    </row>
    <row r="39" spans="1:5" s="22" customFormat="1" ht="33.75" customHeight="1" x14ac:dyDescent="0.25">
      <c r="A39" s="78" t="s">
        <v>24</v>
      </c>
      <c r="B39" s="18" t="s">
        <v>1</v>
      </c>
      <c r="C39" s="19" t="s">
        <v>2</v>
      </c>
      <c r="D39" s="85"/>
      <c r="E39" s="93" t="s">
        <v>28</v>
      </c>
    </row>
    <row r="40" spans="1:5" s="25" customFormat="1" x14ac:dyDescent="0.25">
      <c r="A40" s="102">
        <f>E34</f>
        <v>1439.8485000000001</v>
      </c>
      <c r="B40" s="23"/>
      <c r="C40" s="24" t="s">
        <v>64</v>
      </c>
      <c r="D40" s="83">
        <f>B44*0.05</f>
        <v>0</v>
      </c>
      <c r="E40" s="105">
        <f>A40+B44-D44</f>
        <v>1439.8485000000001</v>
      </c>
    </row>
    <row r="41" spans="1:5" s="25" customFormat="1" x14ac:dyDescent="0.25">
      <c r="A41" s="103"/>
      <c r="B41" s="23"/>
      <c r="C41" s="24"/>
      <c r="D41" s="83"/>
      <c r="E41" s="106"/>
    </row>
    <row r="42" spans="1:5" s="25" customFormat="1" x14ac:dyDescent="0.25">
      <c r="A42" s="103"/>
      <c r="B42" s="23"/>
      <c r="C42" s="24"/>
      <c r="D42" s="83"/>
      <c r="E42" s="106"/>
    </row>
    <row r="43" spans="1:5" s="25" customFormat="1" x14ac:dyDescent="0.25">
      <c r="A43" s="103"/>
      <c r="B43" s="23"/>
      <c r="C43" s="24"/>
      <c r="D43" s="83"/>
      <c r="E43" s="106"/>
    </row>
    <row r="44" spans="1:5" s="25" customFormat="1" ht="15.75" thickBot="1" x14ac:dyDescent="0.3">
      <c r="A44" s="104"/>
      <c r="B44" s="26"/>
      <c r="C44" s="27" t="s">
        <v>61</v>
      </c>
      <c r="D44" s="84">
        <f>SUM(D40:D43)</f>
        <v>0</v>
      </c>
      <c r="E44" s="107"/>
    </row>
  </sheetData>
  <mergeCells count="3">
    <mergeCell ref="A34:A38"/>
    <mergeCell ref="A40:A44"/>
    <mergeCell ref="E40:E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opLeftCell="A36" workbookViewId="0">
      <selection activeCell="A47" sqref="A47:XFD98"/>
    </sheetView>
  </sheetViews>
  <sheetFormatPr defaultRowHeight="15" x14ac:dyDescent="0.25"/>
  <cols>
    <col min="1" max="1" width="25.140625" style="71" customWidth="1"/>
    <col min="2" max="2" width="29.7109375" customWidth="1"/>
    <col min="3" max="3" width="33.140625" customWidth="1"/>
    <col min="4" max="4" width="33.140625" style="71" customWidth="1"/>
    <col min="5" max="5" width="23.28515625" style="71" bestFit="1" customWidth="1"/>
  </cols>
  <sheetData>
    <row r="3" spans="1:5" x14ac:dyDescent="0.25">
      <c r="B3" t="s">
        <v>0</v>
      </c>
    </row>
    <row r="5" spans="1:5" x14ac:dyDescent="0.25">
      <c r="A5" s="72"/>
      <c r="B5" s="4"/>
      <c r="C5" s="1"/>
      <c r="D5" s="79"/>
      <c r="E5" s="86"/>
    </row>
    <row r="6" spans="1:5" x14ac:dyDescent="0.25">
      <c r="A6" s="73" t="s">
        <v>8</v>
      </c>
      <c r="B6" s="5" t="s">
        <v>1</v>
      </c>
      <c r="C6" s="2" t="s">
        <v>2</v>
      </c>
      <c r="D6" s="80"/>
      <c r="E6" s="87" t="s">
        <v>9</v>
      </c>
    </row>
    <row r="7" spans="1:5" x14ac:dyDescent="0.25">
      <c r="A7" s="74"/>
      <c r="B7" s="6"/>
      <c r="C7" s="3"/>
      <c r="D7" s="81"/>
      <c r="E7" s="88"/>
    </row>
    <row r="8" spans="1:5" x14ac:dyDescent="0.25">
      <c r="A8" s="75">
        <v>2416.9299999999998</v>
      </c>
      <c r="B8" s="7">
        <v>0</v>
      </c>
      <c r="C8" s="7" t="s">
        <v>17</v>
      </c>
      <c r="D8" s="76"/>
      <c r="E8" s="76">
        <v>1289.17</v>
      </c>
    </row>
    <row r="9" spans="1:5" x14ac:dyDescent="0.25">
      <c r="A9" s="76"/>
      <c r="B9" s="7"/>
      <c r="C9" s="7" t="s">
        <v>18</v>
      </c>
      <c r="D9" s="76"/>
      <c r="E9" s="76"/>
    </row>
    <row r="10" spans="1:5" x14ac:dyDescent="0.25">
      <c r="A10" s="76"/>
      <c r="B10" s="7"/>
      <c r="C10" s="7"/>
      <c r="D10" s="76"/>
      <c r="E10" s="76"/>
    </row>
    <row r="11" spans="1:5" x14ac:dyDescent="0.25">
      <c r="A11" s="76"/>
      <c r="B11" s="7"/>
      <c r="C11" s="7" t="s">
        <v>19</v>
      </c>
      <c r="D11" s="76"/>
      <c r="E11" s="76"/>
    </row>
    <row r="12" spans="1:5" x14ac:dyDescent="0.25">
      <c r="A12" s="76"/>
      <c r="B12" s="7"/>
      <c r="C12" s="7"/>
      <c r="D12" s="76"/>
      <c r="E12" s="76"/>
    </row>
    <row r="13" spans="1:5" x14ac:dyDescent="0.25">
      <c r="A13" s="72"/>
      <c r="B13" s="4"/>
      <c r="C13" s="1"/>
      <c r="D13" s="79"/>
      <c r="E13" s="86"/>
    </row>
    <row r="14" spans="1:5" x14ac:dyDescent="0.25">
      <c r="A14" s="73" t="s">
        <v>9</v>
      </c>
      <c r="B14" s="5" t="s">
        <v>1</v>
      </c>
      <c r="C14" s="2" t="s">
        <v>2</v>
      </c>
      <c r="D14" s="80"/>
      <c r="E14" s="87" t="s">
        <v>10</v>
      </c>
    </row>
    <row r="15" spans="1:5" x14ac:dyDescent="0.25">
      <c r="A15" s="74"/>
      <c r="B15" s="6"/>
      <c r="C15" s="3"/>
      <c r="D15" s="81"/>
      <c r="E15" s="88"/>
    </row>
    <row r="16" spans="1:5" x14ac:dyDescent="0.25">
      <c r="A16" s="76">
        <v>1289.17</v>
      </c>
      <c r="B16" s="7">
        <v>0</v>
      </c>
      <c r="C16" s="7" t="s">
        <v>34</v>
      </c>
      <c r="D16" s="76"/>
      <c r="E16" s="76">
        <v>324.72000000000003</v>
      </c>
    </row>
    <row r="17" spans="1:5" x14ac:dyDescent="0.25">
      <c r="A17" s="76"/>
      <c r="B17" s="7"/>
      <c r="C17" s="7" t="s">
        <v>35</v>
      </c>
      <c r="D17" s="76"/>
      <c r="E17" s="76"/>
    </row>
    <row r="18" spans="1:5" x14ac:dyDescent="0.25">
      <c r="A18" s="76"/>
      <c r="B18" s="7"/>
      <c r="C18" s="7"/>
      <c r="D18" s="76"/>
      <c r="E18" s="76"/>
    </row>
    <row r="19" spans="1:5" x14ac:dyDescent="0.25">
      <c r="A19" s="76"/>
      <c r="B19" s="7"/>
      <c r="C19" s="7" t="s">
        <v>36</v>
      </c>
      <c r="D19" s="76"/>
      <c r="E19" s="76"/>
    </row>
    <row r="20" spans="1:5" x14ac:dyDescent="0.25">
      <c r="A20" s="76"/>
      <c r="B20" s="7"/>
      <c r="C20" s="7"/>
      <c r="D20" s="76"/>
      <c r="E20" s="76"/>
    </row>
    <row r="21" spans="1:5" x14ac:dyDescent="0.25">
      <c r="A21" s="72"/>
      <c r="B21" s="4"/>
      <c r="C21" s="1"/>
      <c r="D21" s="79"/>
      <c r="E21" s="86"/>
    </row>
    <row r="22" spans="1:5" x14ac:dyDescent="0.25">
      <c r="A22" s="73" t="s">
        <v>10</v>
      </c>
      <c r="B22" s="5" t="s">
        <v>1</v>
      </c>
      <c r="C22" s="2" t="s">
        <v>2</v>
      </c>
      <c r="D22" s="80"/>
      <c r="E22" s="87" t="s">
        <v>11</v>
      </c>
    </row>
    <row r="23" spans="1:5" x14ac:dyDescent="0.25">
      <c r="A23" s="74"/>
      <c r="B23" s="6"/>
      <c r="C23" s="3"/>
      <c r="D23" s="81"/>
      <c r="E23" s="88"/>
    </row>
    <row r="24" spans="1:5" x14ac:dyDescent="0.25">
      <c r="A24" s="76">
        <v>324.72000000000003</v>
      </c>
      <c r="B24" s="7">
        <v>0</v>
      </c>
      <c r="C24" s="7" t="s">
        <v>55</v>
      </c>
      <c r="D24" s="76"/>
      <c r="E24" s="76">
        <v>308.45</v>
      </c>
    </row>
    <row r="25" spans="1:5" x14ac:dyDescent="0.25">
      <c r="A25" s="76"/>
      <c r="B25" s="7"/>
      <c r="C25" s="7"/>
      <c r="D25" s="76"/>
      <c r="E25" s="76"/>
    </row>
    <row r="26" spans="1:5" x14ac:dyDescent="0.25">
      <c r="A26" s="76"/>
      <c r="B26" s="7"/>
      <c r="C26" s="7" t="s">
        <v>56</v>
      </c>
      <c r="D26" s="76"/>
      <c r="E26" s="76"/>
    </row>
    <row r="27" spans="1:5" x14ac:dyDescent="0.25">
      <c r="A27" s="76"/>
      <c r="B27" s="7"/>
      <c r="C27" s="7"/>
      <c r="D27" s="76"/>
      <c r="E27" s="76"/>
    </row>
    <row r="28" spans="1:5" x14ac:dyDescent="0.25">
      <c r="A28" s="72"/>
      <c r="B28" s="4"/>
      <c r="C28" s="1"/>
      <c r="D28" s="79"/>
      <c r="E28" s="86"/>
    </row>
    <row r="29" spans="1:5" x14ac:dyDescent="0.25">
      <c r="A29" s="73" t="s">
        <v>11</v>
      </c>
      <c r="B29" s="5" t="s">
        <v>1</v>
      </c>
      <c r="C29" s="2" t="s">
        <v>2</v>
      </c>
      <c r="D29" s="80"/>
      <c r="E29" s="87" t="s">
        <v>16</v>
      </c>
    </row>
    <row r="30" spans="1:5" x14ac:dyDescent="0.25">
      <c r="A30" s="74"/>
      <c r="B30" s="6"/>
      <c r="C30" s="3"/>
      <c r="D30" s="81"/>
      <c r="E30" s="88"/>
    </row>
    <row r="31" spans="1:5" x14ac:dyDescent="0.25">
      <c r="A31" s="76">
        <v>308.45</v>
      </c>
      <c r="B31" s="7"/>
      <c r="C31" s="24" t="s">
        <v>64</v>
      </c>
      <c r="D31" s="76">
        <f>A31*0.05</f>
        <v>15.422499999999999</v>
      </c>
      <c r="E31" s="76">
        <f>A31-D31</f>
        <v>293.02749999999997</v>
      </c>
    </row>
    <row r="32" spans="1:5" x14ac:dyDescent="0.25">
      <c r="A32" s="76"/>
      <c r="B32" s="7"/>
      <c r="C32" s="7"/>
      <c r="D32" s="76"/>
      <c r="E32" s="76"/>
    </row>
    <row r="33" spans="1:5" x14ac:dyDescent="0.25">
      <c r="A33" s="76"/>
      <c r="B33" s="7"/>
      <c r="C33" s="7"/>
      <c r="D33" s="76"/>
      <c r="E33" s="76"/>
    </row>
    <row r="34" spans="1:5" x14ac:dyDescent="0.25">
      <c r="A34" s="76"/>
      <c r="B34" s="7"/>
      <c r="C34" s="7"/>
      <c r="D34" s="76"/>
      <c r="E34" s="76"/>
    </row>
    <row r="35" spans="1:5" s="22" customFormat="1" ht="33.75" customHeight="1" x14ac:dyDescent="0.25">
      <c r="A35" s="77" t="s">
        <v>16</v>
      </c>
      <c r="B35" s="66" t="s">
        <v>1</v>
      </c>
      <c r="C35" s="67" t="s">
        <v>2</v>
      </c>
      <c r="D35" s="82"/>
      <c r="E35" s="89" t="s">
        <v>24</v>
      </c>
    </row>
    <row r="36" spans="1:5" s="25" customFormat="1" x14ac:dyDescent="0.25">
      <c r="A36" s="102">
        <f>E31</f>
        <v>293.02749999999997</v>
      </c>
      <c r="B36" s="23"/>
      <c r="C36" s="24" t="s">
        <v>64</v>
      </c>
      <c r="D36" s="83">
        <f>B40*0.05</f>
        <v>165</v>
      </c>
      <c r="E36" s="90">
        <f>A36+B40-D40</f>
        <v>3428.0275000000001</v>
      </c>
    </row>
    <row r="37" spans="1:5" s="25" customFormat="1" x14ac:dyDescent="0.25">
      <c r="A37" s="103"/>
      <c r="B37" s="23"/>
      <c r="C37" s="24"/>
      <c r="D37" s="83"/>
      <c r="E37" s="91"/>
    </row>
    <row r="38" spans="1:5" s="25" customFormat="1" x14ac:dyDescent="0.25">
      <c r="A38" s="103"/>
      <c r="B38" s="23"/>
      <c r="C38" s="24"/>
      <c r="D38" s="83"/>
      <c r="E38" s="91"/>
    </row>
    <row r="39" spans="1:5" s="25" customFormat="1" x14ac:dyDescent="0.25">
      <c r="A39" s="103"/>
      <c r="B39" s="23"/>
      <c r="C39" s="24"/>
      <c r="D39" s="83"/>
      <c r="E39" s="91"/>
    </row>
    <row r="40" spans="1:5" s="25" customFormat="1" ht="15.75" thickBot="1" x14ac:dyDescent="0.3">
      <c r="A40" s="104"/>
      <c r="B40" s="26">
        <v>3300</v>
      </c>
      <c r="C40" s="27" t="s">
        <v>61</v>
      </c>
      <c r="D40" s="84">
        <f>SUM(D36:D39)</f>
        <v>165</v>
      </c>
      <c r="E40" s="92"/>
    </row>
    <row r="41" spans="1:5" s="22" customFormat="1" ht="33.75" customHeight="1" x14ac:dyDescent="0.25">
      <c r="A41" s="78" t="s">
        <v>24</v>
      </c>
      <c r="B41" s="18" t="s">
        <v>1</v>
      </c>
      <c r="C41" s="19" t="s">
        <v>2</v>
      </c>
      <c r="D41" s="85"/>
      <c r="E41" s="93" t="s">
        <v>28</v>
      </c>
    </row>
    <row r="42" spans="1:5" s="25" customFormat="1" x14ac:dyDescent="0.25">
      <c r="A42" s="102">
        <f>E36</f>
        <v>3428.0275000000001</v>
      </c>
      <c r="B42" s="23"/>
      <c r="C42" s="24" t="s">
        <v>64</v>
      </c>
      <c r="D42" s="83">
        <f>B46*0.05</f>
        <v>0</v>
      </c>
      <c r="E42" s="105">
        <f>A42+B46-D46</f>
        <v>3428.0275000000001</v>
      </c>
    </row>
    <row r="43" spans="1:5" s="25" customFormat="1" x14ac:dyDescent="0.25">
      <c r="A43" s="103"/>
      <c r="B43" s="23"/>
      <c r="C43" s="24"/>
      <c r="D43" s="83"/>
      <c r="E43" s="106"/>
    </row>
    <row r="44" spans="1:5" s="25" customFormat="1" x14ac:dyDescent="0.25">
      <c r="A44" s="103"/>
      <c r="B44" s="23"/>
      <c r="C44" s="24"/>
      <c r="D44" s="83"/>
      <c r="E44" s="106"/>
    </row>
    <row r="45" spans="1:5" s="25" customFormat="1" x14ac:dyDescent="0.25">
      <c r="A45" s="103"/>
      <c r="B45" s="23"/>
      <c r="C45" s="24"/>
      <c r="D45" s="83"/>
      <c r="E45" s="106"/>
    </row>
    <row r="46" spans="1:5" s="25" customFormat="1" ht="15.75" thickBot="1" x14ac:dyDescent="0.3">
      <c r="A46" s="104"/>
      <c r="B46" s="26"/>
      <c r="C46" s="27" t="s">
        <v>61</v>
      </c>
      <c r="D46" s="84">
        <f>SUM(D42:D45)</f>
        <v>0</v>
      </c>
      <c r="E46" s="107"/>
    </row>
  </sheetData>
  <mergeCells count="3">
    <mergeCell ref="A36:A40"/>
    <mergeCell ref="A42:A46"/>
    <mergeCell ref="E42:E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5"/>
  <sheetViews>
    <sheetView topLeftCell="A35" workbookViewId="0">
      <selection activeCell="A46" sqref="A46:XFD89"/>
    </sheetView>
  </sheetViews>
  <sheetFormatPr defaultRowHeight="15" x14ac:dyDescent="0.25"/>
  <cols>
    <col min="1" max="1" width="25.42578125" style="71" customWidth="1"/>
    <col min="2" max="2" width="30.28515625" customWidth="1"/>
    <col min="3" max="3" width="32.28515625" customWidth="1"/>
    <col min="4" max="4" width="32.28515625" style="71" customWidth="1"/>
    <col min="5" max="5" width="26.85546875" style="71" customWidth="1"/>
  </cols>
  <sheetData>
    <row r="4" spans="1:5" x14ac:dyDescent="0.25">
      <c r="B4" t="s">
        <v>0</v>
      </c>
    </row>
    <row r="6" spans="1:5" x14ac:dyDescent="0.25">
      <c r="A6" s="72"/>
      <c r="B6" s="4"/>
      <c r="C6" s="1"/>
      <c r="D6" s="79"/>
      <c r="E6" s="86"/>
    </row>
    <row r="7" spans="1:5" x14ac:dyDescent="0.25">
      <c r="A7" s="73" t="s">
        <v>8</v>
      </c>
      <c r="B7" s="5" t="s">
        <v>1</v>
      </c>
      <c r="C7" s="2" t="s">
        <v>2</v>
      </c>
      <c r="D7" s="80"/>
      <c r="E7" s="87" t="s">
        <v>9</v>
      </c>
    </row>
    <row r="8" spans="1:5" x14ac:dyDescent="0.25">
      <c r="A8" s="74"/>
      <c r="B8" s="6"/>
      <c r="C8" s="3"/>
      <c r="D8" s="81"/>
      <c r="E8" s="88"/>
    </row>
    <row r="9" spans="1:5" x14ac:dyDescent="0.25">
      <c r="A9" s="75">
        <v>408.83</v>
      </c>
      <c r="B9" s="7">
        <v>0</v>
      </c>
      <c r="C9" s="7" t="s">
        <v>20</v>
      </c>
      <c r="D9" s="76"/>
      <c r="E9" s="76">
        <v>388.39</v>
      </c>
    </row>
    <row r="10" spans="1:5" x14ac:dyDescent="0.25">
      <c r="A10" s="76"/>
      <c r="B10" s="7"/>
      <c r="C10" s="7"/>
      <c r="D10" s="76"/>
      <c r="E10" s="76"/>
    </row>
    <row r="11" spans="1:5" x14ac:dyDescent="0.25">
      <c r="A11" s="76"/>
      <c r="B11" s="7"/>
      <c r="C11" s="7" t="s">
        <v>21</v>
      </c>
      <c r="D11" s="76"/>
      <c r="E11" s="76"/>
    </row>
    <row r="12" spans="1:5" x14ac:dyDescent="0.25">
      <c r="A12" s="76"/>
      <c r="B12" s="7"/>
      <c r="C12" s="7"/>
      <c r="D12" s="76"/>
      <c r="E12" s="76"/>
    </row>
    <row r="13" spans="1:5" x14ac:dyDescent="0.25">
      <c r="A13" s="72"/>
      <c r="B13" s="4"/>
      <c r="C13" s="1"/>
      <c r="D13" s="79"/>
      <c r="E13" s="86"/>
    </row>
    <row r="14" spans="1:5" x14ac:dyDescent="0.25">
      <c r="A14" s="73" t="s">
        <v>9</v>
      </c>
      <c r="B14" s="5" t="s">
        <v>1</v>
      </c>
      <c r="C14" s="2" t="s">
        <v>2</v>
      </c>
      <c r="D14" s="80"/>
      <c r="E14" s="87" t="s">
        <v>10</v>
      </c>
    </row>
    <row r="15" spans="1:5" x14ac:dyDescent="0.25">
      <c r="A15" s="74"/>
      <c r="B15" s="6"/>
      <c r="C15" s="3"/>
      <c r="D15" s="81"/>
      <c r="E15" s="88"/>
    </row>
    <row r="16" spans="1:5" x14ac:dyDescent="0.25">
      <c r="A16" s="76">
        <v>388.39</v>
      </c>
      <c r="B16" s="7">
        <v>0</v>
      </c>
      <c r="C16" s="7" t="s">
        <v>37</v>
      </c>
      <c r="D16" s="76"/>
      <c r="E16" s="76">
        <v>368.98</v>
      </c>
    </row>
    <row r="17" spans="1:5" x14ac:dyDescent="0.25">
      <c r="A17" s="76"/>
      <c r="B17" s="7"/>
      <c r="C17" s="7"/>
      <c r="D17" s="76"/>
      <c r="E17" s="76"/>
    </row>
    <row r="18" spans="1:5" x14ac:dyDescent="0.25">
      <c r="A18" s="76"/>
      <c r="B18" s="7"/>
      <c r="C18" s="7" t="s">
        <v>38</v>
      </c>
      <c r="D18" s="76"/>
      <c r="E18" s="76"/>
    </row>
    <row r="19" spans="1:5" x14ac:dyDescent="0.25">
      <c r="A19" s="76"/>
      <c r="B19" s="7"/>
      <c r="C19" s="7"/>
      <c r="D19" s="76"/>
      <c r="E19" s="76"/>
    </row>
    <row r="20" spans="1:5" x14ac:dyDescent="0.25">
      <c r="A20" s="72"/>
      <c r="B20" s="4"/>
      <c r="C20" s="1"/>
      <c r="D20" s="79"/>
      <c r="E20" s="86"/>
    </row>
    <row r="21" spans="1:5" x14ac:dyDescent="0.25">
      <c r="A21" s="73" t="s">
        <v>10</v>
      </c>
      <c r="B21" s="5" t="s">
        <v>1</v>
      </c>
      <c r="C21" s="2" t="s">
        <v>2</v>
      </c>
      <c r="D21" s="80"/>
      <c r="E21" s="87" t="s">
        <v>11</v>
      </c>
    </row>
    <row r="22" spans="1:5" x14ac:dyDescent="0.25">
      <c r="A22" s="74"/>
      <c r="B22" s="6"/>
      <c r="C22" s="3"/>
      <c r="D22" s="81"/>
      <c r="E22" s="88"/>
    </row>
    <row r="23" spans="1:5" x14ac:dyDescent="0.25">
      <c r="A23" s="76">
        <v>368.98</v>
      </c>
      <c r="B23" s="7">
        <v>0</v>
      </c>
      <c r="C23" s="7" t="s">
        <v>53</v>
      </c>
      <c r="D23" s="76"/>
      <c r="E23" s="76">
        <v>350.54</v>
      </c>
    </row>
    <row r="24" spans="1:5" x14ac:dyDescent="0.25">
      <c r="A24" s="76"/>
      <c r="B24" s="7"/>
      <c r="C24" s="7"/>
      <c r="D24" s="76"/>
      <c r="E24" s="76"/>
    </row>
    <row r="25" spans="1:5" x14ac:dyDescent="0.25">
      <c r="A25" s="76"/>
      <c r="B25" s="7"/>
      <c r="C25" s="7" t="s">
        <v>54</v>
      </c>
      <c r="D25" s="76"/>
      <c r="E25" s="76"/>
    </row>
    <row r="26" spans="1:5" x14ac:dyDescent="0.25">
      <c r="A26" s="76"/>
      <c r="B26" s="7"/>
      <c r="C26" s="7"/>
      <c r="D26" s="76"/>
      <c r="E26" s="76"/>
    </row>
    <row r="27" spans="1:5" x14ac:dyDescent="0.25">
      <c r="A27" s="72"/>
      <c r="B27" s="4"/>
      <c r="C27" s="1"/>
      <c r="D27" s="79"/>
      <c r="E27" s="86"/>
    </row>
    <row r="28" spans="1:5" x14ac:dyDescent="0.25">
      <c r="A28" s="73" t="s">
        <v>11</v>
      </c>
      <c r="B28" s="5" t="s">
        <v>1</v>
      </c>
      <c r="C28" s="2" t="s">
        <v>2</v>
      </c>
      <c r="D28" s="80"/>
      <c r="E28" s="87" t="s">
        <v>16</v>
      </c>
    </row>
    <row r="29" spans="1:5" x14ac:dyDescent="0.25">
      <c r="A29" s="74"/>
      <c r="B29" s="6"/>
      <c r="C29" s="3"/>
      <c r="D29" s="81"/>
      <c r="E29" s="88"/>
    </row>
    <row r="30" spans="1:5" x14ac:dyDescent="0.25">
      <c r="A30" s="76">
        <v>350.54</v>
      </c>
      <c r="B30" s="7"/>
      <c r="C30" s="24" t="s">
        <v>64</v>
      </c>
      <c r="D30" s="76">
        <f>A30*0.05</f>
        <v>17.527000000000001</v>
      </c>
      <c r="E30" s="76">
        <f>A30-D30</f>
        <v>333.01300000000003</v>
      </c>
    </row>
    <row r="31" spans="1:5" x14ac:dyDescent="0.25">
      <c r="A31" s="76"/>
      <c r="B31" s="7"/>
      <c r="C31" s="7"/>
      <c r="D31" s="76"/>
      <c r="E31" s="76"/>
    </row>
    <row r="32" spans="1:5" x14ac:dyDescent="0.25">
      <c r="A32" s="76"/>
      <c r="B32" s="7"/>
      <c r="C32" s="7"/>
      <c r="D32" s="76"/>
      <c r="E32" s="76"/>
    </row>
    <row r="33" spans="1:5" x14ac:dyDescent="0.25">
      <c r="A33" s="76"/>
      <c r="B33" s="7"/>
      <c r="C33" s="7"/>
      <c r="D33" s="76"/>
      <c r="E33" s="76"/>
    </row>
    <row r="34" spans="1:5" s="22" customFormat="1" ht="33.75" customHeight="1" x14ac:dyDescent="0.25">
      <c r="A34" s="77" t="s">
        <v>16</v>
      </c>
      <c r="B34" s="66" t="s">
        <v>1</v>
      </c>
      <c r="C34" s="67" t="s">
        <v>2</v>
      </c>
      <c r="D34" s="82"/>
      <c r="E34" s="89" t="s">
        <v>24</v>
      </c>
    </row>
    <row r="35" spans="1:5" s="25" customFormat="1" x14ac:dyDescent="0.25">
      <c r="A35" s="102">
        <f>E30</f>
        <v>333.01300000000003</v>
      </c>
      <c r="B35" s="23"/>
      <c r="C35" s="24" t="s">
        <v>64</v>
      </c>
      <c r="D35" s="83">
        <f>A35*0.05</f>
        <v>16.650650000000002</v>
      </c>
      <c r="E35" s="90">
        <f>A35+B39-D39</f>
        <v>316.36235000000005</v>
      </c>
    </row>
    <row r="36" spans="1:5" s="25" customFormat="1" x14ac:dyDescent="0.25">
      <c r="A36" s="103"/>
      <c r="B36" s="23"/>
      <c r="C36" s="24"/>
      <c r="D36" s="83"/>
      <c r="E36" s="91"/>
    </row>
    <row r="37" spans="1:5" s="25" customFormat="1" x14ac:dyDescent="0.25">
      <c r="A37" s="103"/>
      <c r="B37" s="23"/>
      <c r="C37" s="24"/>
      <c r="D37" s="83"/>
      <c r="E37" s="91"/>
    </row>
    <row r="38" spans="1:5" s="25" customFormat="1" x14ac:dyDescent="0.25">
      <c r="A38" s="103"/>
      <c r="B38" s="23"/>
      <c r="C38" s="24"/>
      <c r="D38" s="83"/>
      <c r="E38" s="91"/>
    </row>
    <row r="39" spans="1:5" s="25" customFormat="1" ht="15.75" thickBot="1" x14ac:dyDescent="0.3">
      <c r="A39" s="104"/>
      <c r="B39" s="26"/>
      <c r="C39" s="27" t="s">
        <v>61</v>
      </c>
      <c r="D39" s="84">
        <f>SUM(D35:D38)</f>
        <v>16.650650000000002</v>
      </c>
      <c r="E39" s="92"/>
    </row>
    <row r="40" spans="1:5" s="22" customFormat="1" ht="33.75" customHeight="1" x14ac:dyDescent="0.25">
      <c r="A40" s="78" t="s">
        <v>24</v>
      </c>
      <c r="B40" s="18" t="s">
        <v>1</v>
      </c>
      <c r="C40" s="19" t="s">
        <v>2</v>
      </c>
      <c r="D40" s="85"/>
      <c r="E40" s="93" t="s">
        <v>28</v>
      </c>
    </row>
    <row r="41" spans="1:5" s="25" customFormat="1" x14ac:dyDescent="0.25">
      <c r="A41" s="102">
        <f>E35</f>
        <v>316.36235000000005</v>
      </c>
      <c r="B41" s="23"/>
      <c r="C41" s="24" t="s">
        <v>64</v>
      </c>
      <c r="D41" s="83">
        <f>B45*0.05</f>
        <v>0</v>
      </c>
      <c r="E41" s="105">
        <f>A41+B45-D45</f>
        <v>316.36235000000005</v>
      </c>
    </row>
    <row r="42" spans="1:5" s="25" customFormat="1" x14ac:dyDescent="0.25">
      <c r="A42" s="103"/>
      <c r="B42" s="23"/>
      <c r="C42" s="24"/>
      <c r="D42" s="83"/>
      <c r="E42" s="106"/>
    </row>
    <row r="43" spans="1:5" s="25" customFormat="1" x14ac:dyDescent="0.25">
      <c r="A43" s="103"/>
      <c r="B43" s="23"/>
      <c r="C43" s="24"/>
      <c r="D43" s="83"/>
      <c r="E43" s="106"/>
    </row>
    <row r="44" spans="1:5" s="25" customFormat="1" x14ac:dyDescent="0.25">
      <c r="A44" s="103"/>
      <c r="B44" s="23"/>
      <c r="C44" s="24"/>
      <c r="D44" s="83"/>
      <c r="E44" s="106"/>
    </row>
    <row r="45" spans="1:5" s="25" customFormat="1" ht="15.75" thickBot="1" x14ac:dyDescent="0.3">
      <c r="A45" s="104"/>
      <c r="B45" s="26"/>
      <c r="C45" s="27" t="s">
        <v>61</v>
      </c>
      <c r="D45" s="84">
        <f>SUM(D41:D44)</f>
        <v>0</v>
      </c>
      <c r="E45" s="107"/>
    </row>
  </sheetData>
  <mergeCells count="3">
    <mergeCell ref="A35:A39"/>
    <mergeCell ref="A41:A45"/>
    <mergeCell ref="E41:E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5" workbookViewId="0">
      <selection activeCell="A46" sqref="A46:XFD97"/>
    </sheetView>
  </sheetViews>
  <sheetFormatPr defaultRowHeight="15" x14ac:dyDescent="0.25"/>
  <cols>
    <col min="1" max="1" width="26.28515625" customWidth="1"/>
    <col min="2" max="2" width="30.140625" customWidth="1"/>
    <col min="3" max="4" width="32.5703125" customWidth="1"/>
    <col min="5" max="5" width="27.28515625" customWidth="1"/>
  </cols>
  <sheetData>
    <row r="1" spans="1:5" x14ac:dyDescent="0.25">
      <c r="A1">
        <v>63</v>
      </c>
    </row>
    <row r="4" spans="1:5" x14ac:dyDescent="0.25">
      <c r="B4" t="s">
        <v>0</v>
      </c>
    </row>
    <row r="6" spans="1:5" x14ac:dyDescent="0.25">
      <c r="A6" s="9"/>
      <c r="B6" s="4"/>
      <c r="C6" s="1"/>
      <c r="D6" s="1"/>
      <c r="E6" s="4"/>
    </row>
    <row r="7" spans="1:5" x14ac:dyDescent="0.25">
      <c r="A7" s="10" t="s">
        <v>8</v>
      </c>
      <c r="B7" s="5" t="s">
        <v>1</v>
      </c>
      <c r="C7" s="2" t="s">
        <v>2</v>
      </c>
      <c r="D7" s="2"/>
      <c r="E7" s="5" t="s">
        <v>9</v>
      </c>
    </row>
    <row r="8" spans="1:5" x14ac:dyDescent="0.25">
      <c r="A8" s="11"/>
      <c r="B8" s="6"/>
      <c r="C8" s="3"/>
      <c r="D8" s="3"/>
      <c r="E8" s="6"/>
    </row>
    <row r="9" spans="1:5" x14ac:dyDescent="0.25">
      <c r="A9" s="8">
        <v>271.17</v>
      </c>
      <c r="B9" s="7">
        <v>0</v>
      </c>
      <c r="C9" s="7" t="s">
        <v>22</v>
      </c>
      <c r="D9" s="7"/>
      <c r="E9" s="7">
        <v>257.62</v>
      </c>
    </row>
    <row r="10" spans="1:5" x14ac:dyDescent="0.25">
      <c r="A10" s="8"/>
      <c r="B10" s="7"/>
      <c r="C10" s="7"/>
      <c r="D10" s="7"/>
      <c r="E10" s="7"/>
    </row>
    <row r="11" spans="1:5" x14ac:dyDescent="0.25">
      <c r="A11" s="8"/>
      <c r="B11" s="7"/>
      <c r="C11" s="7" t="s">
        <v>23</v>
      </c>
      <c r="D11" s="7"/>
      <c r="E11" s="7"/>
    </row>
    <row r="12" spans="1:5" x14ac:dyDescent="0.25">
      <c r="A12" s="8"/>
      <c r="B12" s="7"/>
      <c r="C12" s="7"/>
      <c r="D12" s="7"/>
      <c r="E12" s="7"/>
    </row>
    <row r="13" spans="1:5" x14ac:dyDescent="0.25">
      <c r="A13" s="9"/>
      <c r="B13" s="4"/>
      <c r="C13" s="1"/>
      <c r="D13" s="1"/>
      <c r="E13" s="4"/>
    </row>
    <row r="14" spans="1:5" x14ac:dyDescent="0.25">
      <c r="A14" s="10" t="s">
        <v>9</v>
      </c>
      <c r="B14" s="5" t="s">
        <v>1</v>
      </c>
      <c r="C14" s="2" t="s">
        <v>2</v>
      </c>
      <c r="D14" s="2"/>
      <c r="E14" s="5" t="s">
        <v>10</v>
      </c>
    </row>
    <row r="15" spans="1:5" x14ac:dyDescent="0.25">
      <c r="A15" s="11"/>
      <c r="B15" s="6"/>
      <c r="C15" s="3"/>
      <c r="D15" s="3"/>
      <c r="E15" s="6"/>
    </row>
    <row r="16" spans="1:5" x14ac:dyDescent="0.25">
      <c r="A16" s="7">
        <v>257.62</v>
      </c>
      <c r="B16" s="7">
        <v>0</v>
      </c>
      <c r="C16" s="7" t="s">
        <v>39</v>
      </c>
      <c r="D16" s="7"/>
      <c r="E16" s="7">
        <v>244.74</v>
      </c>
    </row>
    <row r="17" spans="1:5" x14ac:dyDescent="0.25">
      <c r="A17" s="7"/>
      <c r="B17" s="7"/>
      <c r="C17" s="7"/>
      <c r="D17" s="7"/>
      <c r="E17" s="7"/>
    </row>
    <row r="18" spans="1:5" x14ac:dyDescent="0.25">
      <c r="A18" s="7"/>
      <c r="B18" s="7"/>
      <c r="C18" s="7" t="s">
        <v>40</v>
      </c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9"/>
      <c r="B20" s="4"/>
      <c r="C20" s="1"/>
      <c r="D20" s="1"/>
      <c r="E20" s="4"/>
    </row>
    <row r="21" spans="1:5" x14ac:dyDescent="0.25">
      <c r="A21" s="10" t="s">
        <v>10</v>
      </c>
      <c r="B21" s="5" t="s">
        <v>1</v>
      </c>
      <c r="C21" s="2" t="s">
        <v>2</v>
      </c>
      <c r="D21" s="2"/>
      <c r="E21" s="5" t="s">
        <v>11</v>
      </c>
    </row>
    <row r="22" spans="1:5" x14ac:dyDescent="0.25">
      <c r="A22" s="11"/>
      <c r="B22" s="6"/>
      <c r="C22" s="3"/>
      <c r="D22" s="3"/>
      <c r="E22" s="6"/>
    </row>
    <row r="23" spans="1:5" x14ac:dyDescent="0.25">
      <c r="A23" s="7">
        <v>244.74</v>
      </c>
      <c r="B23" s="7">
        <v>2100</v>
      </c>
      <c r="C23" s="7" t="s">
        <v>51</v>
      </c>
      <c r="D23" s="7"/>
      <c r="E23" s="7">
        <v>2239.7399999999998</v>
      </c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 t="s">
        <v>52</v>
      </c>
      <c r="D25" s="7"/>
      <c r="E25" s="7"/>
    </row>
    <row r="26" spans="1:5" x14ac:dyDescent="0.25">
      <c r="A26" s="7"/>
      <c r="B26" s="7"/>
      <c r="C26" s="7"/>
      <c r="D26" s="7"/>
      <c r="E26" s="7"/>
    </row>
    <row r="27" spans="1:5" x14ac:dyDescent="0.25">
      <c r="A27" s="9"/>
      <c r="B27" s="4"/>
      <c r="C27" s="1"/>
      <c r="D27" s="1"/>
      <c r="E27" s="4"/>
    </row>
    <row r="28" spans="1:5" x14ac:dyDescent="0.25">
      <c r="A28" s="10" t="s">
        <v>11</v>
      </c>
      <c r="B28" s="5" t="s">
        <v>1</v>
      </c>
      <c r="C28" s="2" t="s">
        <v>2</v>
      </c>
      <c r="D28" s="2"/>
      <c r="E28" s="5" t="s">
        <v>16</v>
      </c>
    </row>
    <row r="29" spans="1:5" x14ac:dyDescent="0.25">
      <c r="A29" s="11"/>
      <c r="B29" s="6"/>
      <c r="C29" s="3"/>
      <c r="D29" s="3"/>
      <c r="E29" s="6"/>
    </row>
    <row r="30" spans="1:5" x14ac:dyDescent="0.25">
      <c r="A30" s="7">
        <v>2239.7399999999998</v>
      </c>
      <c r="B30" s="7">
        <v>500</v>
      </c>
      <c r="C30" s="7" t="s">
        <v>59</v>
      </c>
      <c r="D30" s="7">
        <f>B30*0.05</f>
        <v>25</v>
      </c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 t="s">
        <v>61</v>
      </c>
      <c r="D33" s="7">
        <f>SUM(D30:D32)</f>
        <v>25</v>
      </c>
      <c r="E33" s="7">
        <f>A30+B30-D33</f>
        <v>2714.74</v>
      </c>
    </row>
    <row r="34" spans="1:5" s="22" customFormat="1" ht="33.75" customHeight="1" x14ac:dyDescent="0.25">
      <c r="A34" s="40" t="s">
        <v>16</v>
      </c>
      <c r="B34" s="66" t="s">
        <v>1</v>
      </c>
      <c r="C34" s="67" t="s">
        <v>2</v>
      </c>
      <c r="D34" s="68"/>
      <c r="E34" s="69" t="s">
        <v>24</v>
      </c>
    </row>
    <row r="35" spans="1:5" s="25" customFormat="1" x14ac:dyDescent="0.25">
      <c r="A35" s="96">
        <f>E33</f>
        <v>2714.74</v>
      </c>
      <c r="B35" s="23"/>
      <c r="C35" s="24" t="s">
        <v>64</v>
      </c>
      <c r="D35" s="24">
        <f>B39*0.05</f>
        <v>25</v>
      </c>
      <c r="E35" s="28">
        <f>A35+B39-D39</f>
        <v>3189.74</v>
      </c>
    </row>
    <row r="36" spans="1:5" s="25" customFormat="1" x14ac:dyDescent="0.25">
      <c r="A36" s="97"/>
      <c r="B36" s="23"/>
      <c r="C36" s="24"/>
      <c r="D36" s="24"/>
      <c r="E36" s="29"/>
    </row>
    <row r="37" spans="1:5" s="25" customFormat="1" x14ac:dyDescent="0.25">
      <c r="A37" s="97"/>
      <c r="B37" s="23"/>
      <c r="C37" s="24"/>
      <c r="D37" s="24"/>
      <c r="E37" s="29"/>
    </row>
    <row r="38" spans="1:5" s="25" customFormat="1" x14ac:dyDescent="0.25">
      <c r="A38" s="97"/>
      <c r="B38" s="23"/>
      <c r="C38" s="24"/>
      <c r="D38" s="24"/>
      <c r="E38" s="29"/>
    </row>
    <row r="39" spans="1:5" s="25" customFormat="1" ht="15.75" thickBot="1" x14ac:dyDescent="0.3">
      <c r="A39" s="98"/>
      <c r="B39" s="26">
        <v>500</v>
      </c>
      <c r="C39" s="27" t="s">
        <v>61</v>
      </c>
      <c r="D39" s="27">
        <f>SUM(D35:D38)</f>
        <v>25</v>
      </c>
      <c r="E39" s="30"/>
    </row>
    <row r="40" spans="1:5" s="22" customFormat="1" ht="33.75" customHeight="1" x14ac:dyDescent="0.25">
      <c r="A40" s="17" t="s">
        <v>24</v>
      </c>
      <c r="B40" s="18" t="s">
        <v>1</v>
      </c>
      <c r="C40" s="19" t="s">
        <v>2</v>
      </c>
      <c r="D40" s="20"/>
      <c r="E40" s="21" t="s">
        <v>28</v>
      </c>
    </row>
    <row r="41" spans="1:5" s="25" customFormat="1" x14ac:dyDescent="0.25">
      <c r="A41" s="96">
        <f>E35</f>
        <v>3189.74</v>
      </c>
      <c r="B41" s="23"/>
      <c r="C41" s="24" t="s">
        <v>64</v>
      </c>
      <c r="D41" s="24">
        <f>B45*0.05</f>
        <v>0</v>
      </c>
      <c r="E41" s="99">
        <f>A41+B45-D45</f>
        <v>3189.74</v>
      </c>
    </row>
    <row r="42" spans="1:5" s="25" customFormat="1" x14ac:dyDescent="0.25">
      <c r="A42" s="97"/>
      <c r="B42" s="23"/>
      <c r="C42" s="24"/>
      <c r="D42" s="24"/>
      <c r="E42" s="100"/>
    </row>
    <row r="43" spans="1:5" s="25" customFormat="1" x14ac:dyDescent="0.25">
      <c r="A43" s="97"/>
      <c r="B43" s="23"/>
      <c r="C43" s="24"/>
      <c r="D43" s="24"/>
      <c r="E43" s="100"/>
    </row>
    <row r="44" spans="1:5" s="25" customFormat="1" x14ac:dyDescent="0.25">
      <c r="A44" s="97"/>
      <c r="B44" s="23"/>
      <c r="C44" s="24"/>
      <c r="D44" s="24"/>
      <c r="E44" s="100"/>
    </row>
    <row r="45" spans="1:5" s="25" customFormat="1" ht="15.75" thickBot="1" x14ac:dyDescent="0.3">
      <c r="A45" s="98"/>
      <c r="B45" s="26"/>
      <c r="C45" s="27" t="s">
        <v>61</v>
      </c>
      <c r="D45" s="27">
        <f>SUM(D41:D44)</f>
        <v>0</v>
      </c>
      <c r="E45" s="101"/>
    </row>
  </sheetData>
  <mergeCells count="3">
    <mergeCell ref="A35:A39"/>
    <mergeCell ref="A41:A45"/>
    <mergeCell ref="E41:E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5"/>
  <sheetViews>
    <sheetView topLeftCell="A25" workbookViewId="0">
      <selection activeCell="B40" sqref="B40"/>
    </sheetView>
  </sheetViews>
  <sheetFormatPr defaultRowHeight="15" x14ac:dyDescent="0.25"/>
  <cols>
    <col min="1" max="1" width="26.5703125" customWidth="1"/>
    <col min="2" max="2" width="31.28515625" customWidth="1"/>
    <col min="3" max="4" width="34.140625" customWidth="1"/>
    <col min="5" max="5" width="28.140625" customWidth="1"/>
  </cols>
  <sheetData>
    <row r="4" spans="1:5" x14ac:dyDescent="0.25">
      <c r="B4" t="s">
        <v>0</v>
      </c>
    </row>
    <row r="6" spans="1:5" x14ac:dyDescent="0.25">
      <c r="A6" s="9"/>
      <c r="B6" s="4"/>
      <c r="C6" s="1"/>
      <c r="D6" s="1"/>
      <c r="E6" s="4"/>
    </row>
    <row r="7" spans="1:5" x14ac:dyDescent="0.25">
      <c r="A7" s="10" t="s">
        <v>8</v>
      </c>
      <c r="B7" s="5" t="s">
        <v>1</v>
      </c>
      <c r="C7" s="2" t="s">
        <v>2</v>
      </c>
      <c r="D7" s="2"/>
      <c r="E7" s="5" t="s">
        <v>9</v>
      </c>
    </row>
    <row r="8" spans="1:5" x14ac:dyDescent="0.25">
      <c r="A8" s="11"/>
      <c r="B8" s="6"/>
      <c r="C8" s="3"/>
      <c r="D8" s="3"/>
      <c r="E8" s="6"/>
    </row>
    <row r="9" spans="1:5" x14ac:dyDescent="0.25">
      <c r="A9" s="11">
        <v>8960.84</v>
      </c>
      <c r="B9" s="6">
        <v>600</v>
      </c>
      <c r="C9" s="3" t="s">
        <v>6</v>
      </c>
      <c r="D9" s="3"/>
      <c r="E9" s="6">
        <v>9530.84</v>
      </c>
    </row>
    <row r="10" spans="1:5" x14ac:dyDescent="0.25">
      <c r="A10" s="11"/>
      <c r="B10" s="6"/>
      <c r="C10" s="3"/>
      <c r="D10" s="3"/>
      <c r="E10" s="6"/>
    </row>
    <row r="11" spans="1:5" x14ac:dyDescent="0.25">
      <c r="A11" s="8"/>
      <c r="B11" s="7"/>
      <c r="C11" s="7" t="s">
        <v>7</v>
      </c>
      <c r="D11" s="7"/>
      <c r="E11" s="7"/>
    </row>
    <row r="12" spans="1:5" x14ac:dyDescent="0.25">
      <c r="A12" s="8"/>
      <c r="B12" s="7"/>
      <c r="C12" s="7"/>
      <c r="D12" s="7"/>
      <c r="E12" s="7"/>
    </row>
    <row r="13" spans="1:5" x14ac:dyDescent="0.25">
      <c r="A13" s="9"/>
      <c r="B13" s="4"/>
      <c r="C13" s="1"/>
      <c r="D13" s="1"/>
      <c r="E13" s="4"/>
    </row>
    <row r="14" spans="1:5" x14ac:dyDescent="0.25">
      <c r="A14" s="10" t="s">
        <v>9</v>
      </c>
      <c r="B14" s="5" t="s">
        <v>1</v>
      </c>
      <c r="C14" s="2" t="s">
        <v>2</v>
      </c>
      <c r="D14" s="2"/>
      <c r="E14" s="5" t="s">
        <v>10</v>
      </c>
    </row>
    <row r="15" spans="1:5" x14ac:dyDescent="0.25">
      <c r="A15" s="11"/>
      <c r="B15" s="6"/>
      <c r="C15" s="3"/>
      <c r="D15" s="3"/>
      <c r="E15" s="6"/>
    </row>
    <row r="16" spans="1:5" x14ac:dyDescent="0.25">
      <c r="A16" s="11">
        <v>9530.84</v>
      </c>
      <c r="B16" s="6">
        <v>550</v>
      </c>
      <c r="C16" s="3" t="s">
        <v>41</v>
      </c>
      <c r="D16" s="3"/>
      <c r="E16" s="6">
        <v>10053.34</v>
      </c>
    </row>
    <row r="17" spans="1:5" x14ac:dyDescent="0.25">
      <c r="A17" s="11"/>
      <c r="B17" s="6"/>
      <c r="C17" s="3"/>
      <c r="D17" s="3"/>
      <c r="E17" s="6"/>
    </row>
    <row r="18" spans="1:5" x14ac:dyDescent="0.25">
      <c r="A18" s="7"/>
      <c r="B18" s="7"/>
      <c r="C18" s="7" t="s">
        <v>42</v>
      </c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9"/>
      <c r="B20" s="4"/>
      <c r="C20" s="1"/>
      <c r="D20" s="1"/>
      <c r="E20" s="4"/>
    </row>
    <row r="21" spans="1:5" x14ac:dyDescent="0.25">
      <c r="A21" s="10" t="s">
        <v>10</v>
      </c>
      <c r="B21" s="5" t="s">
        <v>1</v>
      </c>
      <c r="C21" s="2" t="s">
        <v>2</v>
      </c>
      <c r="D21" s="2"/>
      <c r="E21" s="5" t="s">
        <v>11</v>
      </c>
    </row>
    <row r="22" spans="1:5" x14ac:dyDescent="0.25">
      <c r="A22" s="11"/>
      <c r="B22" s="6"/>
      <c r="C22" s="3"/>
      <c r="D22" s="3"/>
      <c r="E22" s="6"/>
    </row>
    <row r="23" spans="1:5" x14ac:dyDescent="0.25">
      <c r="A23" s="11">
        <v>10053.34</v>
      </c>
      <c r="B23" s="6">
        <v>1040</v>
      </c>
      <c r="C23" s="3" t="s">
        <v>49</v>
      </c>
      <c r="D23" s="3"/>
      <c r="E23" s="6">
        <v>11041.34</v>
      </c>
    </row>
    <row r="24" spans="1:5" x14ac:dyDescent="0.25">
      <c r="A24" s="11"/>
      <c r="B24" s="6"/>
      <c r="C24" s="3"/>
      <c r="D24" s="3"/>
      <c r="E24" s="6"/>
    </row>
    <row r="25" spans="1:5" x14ac:dyDescent="0.25">
      <c r="A25" s="7"/>
      <c r="B25" s="7"/>
      <c r="C25" s="7" t="s">
        <v>50</v>
      </c>
      <c r="D25" s="7"/>
      <c r="E25" s="7"/>
    </row>
    <row r="26" spans="1:5" x14ac:dyDescent="0.25">
      <c r="A26" s="7"/>
      <c r="B26" s="7"/>
      <c r="C26" s="7"/>
      <c r="D26" s="7"/>
      <c r="E26" s="7"/>
    </row>
    <row r="27" spans="1:5" x14ac:dyDescent="0.25">
      <c r="A27" s="9"/>
      <c r="B27" s="4"/>
      <c r="C27" s="1"/>
      <c r="D27" s="1"/>
      <c r="E27" s="4"/>
    </row>
    <row r="28" spans="1:5" x14ac:dyDescent="0.25">
      <c r="A28" s="10" t="s">
        <v>11</v>
      </c>
      <c r="B28" s="5" t="s">
        <v>1</v>
      </c>
      <c r="C28" s="2" t="s">
        <v>2</v>
      </c>
      <c r="D28" s="2"/>
      <c r="E28" s="5" t="s">
        <v>16</v>
      </c>
    </row>
    <row r="29" spans="1:5" x14ac:dyDescent="0.25">
      <c r="A29" s="11"/>
      <c r="B29" s="6"/>
      <c r="C29" s="3"/>
      <c r="D29" s="3"/>
      <c r="E29" s="6"/>
    </row>
    <row r="30" spans="1:5" x14ac:dyDescent="0.25">
      <c r="A30" s="7">
        <v>11041.34</v>
      </c>
      <c r="B30" s="7">
        <f>550</f>
        <v>550</v>
      </c>
      <c r="C30" s="7" t="s">
        <v>59</v>
      </c>
      <c r="D30" s="7">
        <f>B30*0.05</f>
        <v>27.5</v>
      </c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ht="15.75" thickBot="1" x14ac:dyDescent="0.3">
      <c r="A33" s="7"/>
      <c r="B33" s="7"/>
      <c r="C33" s="7" t="s">
        <v>61</v>
      </c>
      <c r="D33" s="7">
        <f>SUM(D30:D32)</f>
        <v>27.5</v>
      </c>
      <c r="E33" s="7">
        <f>A30+B30-D33</f>
        <v>11563.84</v>
      </c>
    </row>
    <row r="34" spans="1:5" s="22" customFormat="1" ht="33.75" customHeight="1" x14ac:dyDescent="0.25">
      <c r="A34" s="17" t="s">
        <v>16</v>
      </c>
      <c r="B34" s="18" t="s">
        <v>1</v>
      </c>
      <c r="C34" s="19" t="s">
        <v>2</v>
      </c>
      <c r="D34" s="20"/>
      <c r="E34" s="21" t="s">
        <v>24</v>
      </c>
    </row>
    <row r="35" spans="1:5" s="25" customFormat="1" x14ac:dyDescent="0.25">
      <c r="A35" s="96">
        <f>E33</f>
        <v>11563.84</v>
      </c>
      <c r="B35" s="23"/>
      <c r="C35" s="24" t="s">
        <v>64</v>
      </c>
      <c r="D35" s="24">
        <f>B39*0.05</f>
        <v>25</v>
      </c>
      <c r="E35" s="28">
        <f>A35+B39-D39</f>
        <v>12038.84</v>
      </c>
    </row>
    <row r="36" spans="1:5" s="25" customFormat="1" x14ac:dyDescent="0.25">
      <c r="A36" s="97"/>
      <c r="B36" s="23"/>
      <c r="C36" s="24"/>
      <c r="D36" s="24"/>
      <c r="E36" s="29"/>
    </row>
    <row r="37" spans="1:5" s="25" customFormat="1" x14ac:dyDescent="0.25">
      <c r="A37" s="97"/>
      <c r="B37" s="23"/>
      <c r="C37" s="24"/>
      <c r="D37" s="24"/>
      <c r="E37" s="29"/>
    </row>
    <row r="38" spans="1:5" s="25" customFormat="1" x14ac:dyDescent="0.25">
      <c r="A38" s="97"/>
      <c r="B38" s="23"/>
      <c r="C38" s="24"/>
      <c r="D38" s="24"/>
      <c r="E38" s="29"/>
    </row>
    <row r="39" spans="1:5" s="25" customFormat="1" ht="15.75" thickBot="1" x14ac:dyDescent="0.3">
      <c r="A39" s="98"/>
      <c r="B39" s="26">
        <f>500</f>
        <v>500</v>
      </c>
      <c r="C39" s="27" t="s">
        <v>61</v>
      </c>
      <c r="D39" s="27">
        <f>SUM(D35:D38)</f>
        <v>25</v>
      </c>
      <c r="E39" s="30"/>
    </row>
    <row r="40" spans="1:5" s="22" customFormat="1" ht="33.75" customHeight="1" x14ac:dyDescent="0.25">
      <c r="A40" s="17" t="s">
        <v>24</v>
      </c>
      <c r="B40" s="18" t="s">
        <v>1</v>
      </c>
      <c r="C40" s="19" t="s">
        <v>2</v>
      </c>
      <c r="D40" s="20"/>
      <c r="E40" s="21" t="s">
        <v>28</v>
      </c>
    </row>
    <row r="41" spans="1:5" s="25" customFormat="1" x14ac:dyDescent="0.25">
      <c r="A41" s="96">
        <f>E35</f>
        <v>12038.84</v>
      </c>
      <c r="B41" s="23"/>
      <c r="C41" s="24" t="s">
        <v>64</v>
      </c>
      <c r="D41" s="24">
        <f>B45*0.05</f>
        <v>0</v>
      </c>
      <c r="E41" s="99">
        <f>A41+B45-D45</f>
        <v>12038.84</v>
      </c>
    </row>
    <row r="42" spans="1:5" s="25" customFormat="1" x14ac:dyDescent="0.25">
      <c r="A42" s="97"/>
      <c r="B42" s="23"/>
      <c r="C42" s="24"/>
      <c r="D42" s="24"/>
      <c r="E42" s="100"/>
    </row>
    <row r="43" spans="1:5" s="25" customFormat="1" x14ac:dyDescent="0.25">
      <c r="A43" s="97"/>
      <c r="B43" s="23"/>
      <c r="C43" s="24"/>
      <c r="D43" s="24"/>
      <c r="E43" s="100"/>
    </row>
    <row r="44" spans="1:5" s="25" customFormat="1" x14ac:dyDescent="0.25">
      <c r="A44" s="97"/>
      <c r="B44" s="23"/>
      <c r="C44" s="24"/>
      <c r="D44" s="24"/>
      <c r="E44" s="100"/>
    </row>
    <row r="45" spans="1:5" s="25" customFormat="1" ht="15.75" thickBot="1" x14ac:dyDescent="0.3">
      <c r="A45" s="98"/>
      <c r="B45" s="26"/>
      <c r="C45" s="27" t="s">
        <v>61</v>
      </c>
      <c r="D45" s="27">
        <f>SUM(D41:D44)</f>
        <v>0</v>
      </c>
      <c r="E45" s="101"/>
    </row>
  </sheetData>
  <mergeCells count="3">
    <mergeCell ref="A35:A39"/>
    <mergeCell ref="A41:A45"/>
    <mergeCell ref="E41:E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topLeftCell="A36" workbookViewId="0">
      <selection activeCell="A47" sqref="A47:XFD92"/>
    </sheetView>
  </sheetViews>
  <sheetFormatPr defaultRowHeight="15" x14ac:dyDescent="0.25"/>
  <cols>
    <col min="1" max="1" width="27.5703125" style="71" customWidth="1"/>
    <col min="2" max="2" width="29.85546875" customWidth="1"/>
    <col min="3" max="3" width="31.7109375" customWidth="1"/>
    <col min="4" max="4" width="31.7109375" style="71" customWidth="1"/>
    <col min="5" max="5" width="27.5703125" style="71" customWidth="1"/>
    <col min="8" max="8" width="8.42578125" customWidth="1"/>
  </cols>
  <sheetData>
    <row r="5" spans="1:5" x14ac:dyDescent="0.25">
      <c r="B5" t="s">
        <v>0</v>
      </c>
    </row>
    <row r="7" spans="1:5" x14ac:dyDescent="0.25">
      <c r="A7" s="72"/>
      <c r="B7" s="4"/>
      <c r="C7" s="1"/>
      <c r="D7" s="79"/>
      <c r="E7" s="86"/>
    </row>
    <row r="8" spans="1:5" x14ac:dyDescent="0.25">
      <c r="A8" s="73" t="s">
        <v>8</v>
      </c>
      <c r="B8" s="5" t="s">
        <v>1</v>
      </c>
      <c r="C8" s="2" t="s">
        <v>2</v>
      </c>
      <c r="D8" s="80"/>
      <c r="E8" s="87" t="s">
        <v>9</v>
      </c>
    </row>
    <row r="9" spans="1:5" x14ac:dyDescent="0.25">
      <c r="A9" s="74"/>
      <c r="B9" s="6"/>
      <c r="C9" s="3"/>
      <c r="D9" s="81"/>
      <c r="E9" s="88"/>
    </row>
    <row r="10" spans="1:5" x14ac:dyDescent="0.25">
      <c r="A10" s="75">
        <v>532.07000000000005</v>
      </c>
      <c r="B10" s="7">
        <v>990</v>
      </c>
      <c r="C10" s="7" t="s">
        <v>3</v>
      </c>
      <c r="D10" s="76"/>
      <c r="E10" s="76">
        <v>1472.57</v>
      </c>
    </row>
    <row r="11" spans="1:5" x14ac:dyDescent="0.25">
      <c r="A11" s="76"/>
      <c r="B11" s="7"/>
      <c r="C11" s="7"/>
      <c r="D11" s="76"/>
      <c r="E11" s="76"/>
    </row>
    <row r="12" spans="1:5" x14ac:dyDescent="0.25">
      <c r="A12" s="76"/>
      <c r="B12" s="7"/>
      <c r="C12" s="7" t="s">
        <v>25</v>
      </c>
      <c r="D12" s="76"/>
      <c r="E12" s="76"/>
    </row>
    <row r="13" spans="1:5" x14ac:dyDescent="0.25">
      <c r="A13" s="76"/>
      <c r="B13" s="7"/>
      <c r="C13" s="7"/>
      <c r="D13" s="76"/>
      <c r="E13" s="76"/>
    </row>
    <row r="14" spans="1:5" x14ac:dyDescent="0.25">
      <c r="A14" s="72"/>
      <c r="B14" s="4"/>
      <c r="C14" s="1"/>
      <c r="D14" s="79"/>
      <c r="E14" s="86"/>
    </row>
    <row r="15" spans="1:5" x14ac:dyDescent="0.25">
      <c r="A15" s="73" t="s">
        <v>9</v>
      </c>
      <c r="B15" s="5" t="s">
        <v>1</v>
      </c>
      <c r="C15" s="2" t="s">
        <v>2</v>
      </c>
      <c r="D15" s="80"/>
      <c r="E15" s="87" t="s">
        <v>10</v>
      </c>
    </row>
    <row r="16" spans="1:5" x14ac:dyDescent="0.25">
      <c r="A16" s="74"/>
      <c r="B16" s="6"/>
      <c r="C16" s="3"/>
      <c r="D16" s="81"/>
      <c r="E16" s="88"/>
    </row>
    <row r="17" spans="1:8" x14ac:dyDescent="0.25">
      <c r="A17" s="76">
        <v>1472.57</v>
      </c>
      <c r="B17" s="7">
        <v>0</v>
      </c>
      <c r="C17" s="7" t="s">
        <v>43</v>
      </c>
      <c r="D17" s="76"/>
      <c r="E17" s="76">
        <v>1398.95</v>
      </c>
    </row>
    <row r="18" spans="1:8" x14ac:dyDescent="0.25">
      <c r="A18" s="76"/>
      <c r="B18" s="7"/>
      <c r="C18" s="7"/>
      <c r="D18" s="76"/>
      <c r="E18" s="76"/>
    </row>
    <row r="19" spans="1:8" x14ac:dyDescent="0.25">
      <c r="A19" s="76"/>
      <c r="B19" s="7"/>
      <c r="C19" s="7" t="s">
        <v>44</v>
      </c>
      <c r="D19" s="76"/>
      <c r="E19" s="76"/>
    </row>
    <row r="20" spans="1:8" x14ac:dyDescent="0.25">
      <c r="A20" s="76"/>
      <c r="B20" s="7"/>
      <c r="C20" s="7"/>
      <c r="D20" s="76"/>
      <c r="E20" s="76"/>
    </row>
    <row r="21" spans="1:8" x14ac:dyDescent="0.25">
      <c r="A21" s="72"/>
      <c r="B21" s="4"/>
      <c r="C21" s="1"/>
      <c r="D21" s="79"/>
      <c r="E21" s="86"/>
    </row>
    <row r="22" spans="1:8" x14ac:dyDescent="0.25">
      <c r="A22" s="73" t="s">
        <v>10</v>
      </c>
      <c r="B22" s="5" t="s">
        <v>1</v>
      </c>
      <c r="C22" s="2" t="s">
        <v>2</v>
      </c>
      <c r="D22" s="80"/>
      <c r="E22" s="87" t="s">
        <v>11</v>
      </c>
    </row>
    <row r="23" spans="1:8" x14ac:dyDescent="0.25">
      <c r="A23" s="74"/>
      <c r="B23" s="6"/>
      <c r="C23" s="3"/>
      <c r="D23" s="81"/>
      <c r="E23" s="88"/>
    </row>
    <row r="24" spans="1:8" x14ac:dyDescent="0.25">
      <c r="A24" s="76">
        <v>1398.95</v>
      </c>
      <c r="B24" s="7">
        <v>0</v>
      </c>
      <c r="C24" s="7" t="s">
        <v>47</v>
      </c>
      <c r="D24" s="76"/>
      <c r="E24" s="76">
        <v>1329.01</v>
      </c>
    </row>
    <row r="25" spans="1:8" x14ac:dyDescent="0.25">
      <c r="A25" s="76"/>
      <c r="B25" s="7"/>
      <c r="C25" s="7"/>
      <c r="D25" s="76"/>
      <c r="E25" s="76"/>
      <c r="H25" t="s">
        <v>71</v>
      </c>
    </row>
    <row r="26" spans="1:8" x14ac:dyDescent="0.25">
      <c r="A26" s="76"/>
      <c r="B26" s="7"/>
      <c r="C26" s="7" t="s">
        <v>48</v>
      </c>
      <c r="D26" s="76"/>
      <c r="E26" s="76"/>
    </row>
    <row r="27" spans="1:8" x14ac:dyDescent="0.25">
      <c r="A27" s="76"/>
      <c r="B27" s="7"/>
      <c r="C27" s="7"/>
      <c r="D27" s="76"/>
      <c r="E27" s="76"/>
    </row>
    <row r="28" spans="1:8" x14ac:dyDescent="0.25">
      <c r="A28" s="72"/>
      <c r="B28" s="4"/>
      <c r="C28" s="1"/>
      <c r="D28" s="79"/>
      <c r="E28" s="86"/>
    </row>
    <row r="29" spans="1:8" x14ac:dyDescent="0.25">
      <c r="A29" s="73" t="s">
        <v>11</v>
      </c>
      <c r="B29" s="5" t="s">
        <v>1</v>
      </c>
      <c r="C29" s="2" t="s">
        <v>2</v>
      </c>
      <c r="D29" s="80"/>
      <c r="E29" s="87" t="s">
        <v>16</v>
      </c>
    </row>
    <row r="30" spans="1:8" x14ac:dyDescent="0.25">
      <c r="A30" s="74"/>
      <c r="B30" s="6"/>
      <c r="C30" s="3"/>
      <c r="D30" s="81"/>
      <c r="E30" s="88"/>
    </row>
    <row r="31" spans="1:8" x14ac:dyDescent="0.25">
      <c r="A31" s="76">
        <v>1329.01</v>
      </c>
      <c r="B31" s="7"/>
      <c r="C31" s="7" t="s">
        <v>62</v>
      </c>
      <c r="D31" s="76">
        <f>A31*0.05</f>
        <v>66.450500000000005</v>
      </c>
      <c r="E31" s="76">
        <f>A31+B34-D31</f>
        <v>1262.5595000000001</v>
      </c>
    </row>
    <row r="32" spans="1:8" x14ac:dyDescent="0.25">
      <c r="A32" s="76"/>
      <c r="B32" s="7"/>
      <c r="C32" s="7"/>
      <c r="D32" s="76"/>
      <c r="E32" s="76"/>
    </row>
    <row r="33" spans="1:5" x14ac:dyDescent="0.25">
      <c r="A33" s="76"/>
      <c r="B33" s="7"/>
      <c r="C33" s="7"/>
      <c r="D33" s="76"/>
      <c r="E33" s="76"/>
    </row>
    <row r="34" spans="1:5" x14ac:dyDescent="0.25">
      <c r="A34" s="76"/>
      <c r="B34" s="7"/>
      <c r="C34" s="7"/>
      <c r="D34" s="76"/>
      <c r="E34" s="76"/>
    </row>
    <row r="35" spans="1:5" s="22" customFormat="1" ht="33.75" customHeight="1" x14ac:dyDescent="0.25">
      <c r="A35" s="77" t="s">
        <v>16</v>
      </c>
      <c r="B35" s="66" t="s">
        <v>1</v>
      </c>
      <c r="C35" s="67" t="s">
        <v>2</v>
      </c>
      <c r="D35" s="82"/>
      <c r="E35" s="89" t="s">
        <v>24</v>
      </c>
    </row>
    <row r="36" spans="1:5" s="25" customFormat="1" x14ac:dyDescent="0.25">
      <c r="A36" s="102">
        <f>E31</f>
        <v>1262.5595000000001</v>
      </c>
      <c r="B36" s="23"/>
      <c r="C36" s="24" t="s">
        <v>64</v>
      </c>
      <c r="D36" s="83">
        <f>B40*0.05</f>
        <v>50</v>
      </c>
      <c r="E36" s="90">
        <f>A36+B40-D40</f>
        <v>2212.5595000000003</v>
      </c>
    </row>
    <row r="37" spans="1:5" s="25" customFormat="1" x14ac:dyDescent="0.25">
      <c r="A37" s="103"/>
      <c r="B37" s="23"/>
      <c r="C37" s="24"/>
      <c r="D37" s="83"/>
      <c r="E37" s="91"/>
    </row>
    <row r="38" spans="1:5" s="25" customFormat="1" x14ac:dyDescent="0.25">
      <c r="A38" s="103"/>
      <c r="B38" s="23"/>
      <c r="C38" s="24"/>
      <c r="D38" s="83"/>
      <c r="E38" s="91"/>
    </row>
    <row r="39" spans="1:5" s="25" customFormat="1" x14ac:dyDescent="0.25">
      <c r="A39" s="103"/>
      <c r="B39" s="23"/>
      <c r="C39" s="24"/>
      <c r="D39" s="83"/>
      <c r="E39" s="91"/>
    </row>
    <row r="40" spans="1:5" s="25" customFormat="1" ht="15.75" thickBot="1" x14ac:dyDescent="0.3">
      <c r="A40" s="104"/>
      <c r="B40" s="26">
        <v>1000</v>
      </c>
      <c r="C40" s="27" t="s">
        <v>61</v>
      </c>
      <c r="D40" s="84">
        <f>SUM(D36:D39)</f>
        <v>50</v>
      </c>
      <c r="E40" s="92"/>
    </row>
    <row r="41" spans="1:5" s="22" customFormat="1" ht="33.75" customHeight="1" x14ac:dyDescent="0.25">
      <c r="A41" s="78" t="s">
        <v>24</v>
      </c>
      <c r="B41" s="18" t="s">
        <v>1</v>
      </c>
      <c r="C41" s="19" t="s">
        <v>2</v>
      </c>
      <c r="D41" s="85"/>
      <c r="E41" s="93" t="s">
        <v>28</v>
      </c>
    </row>
    <row r="42" spans="1:5" s="25" customFormat="1" x14ac:dyDescent="0.25">
      <c r="A42" s="102">
        <f>E36</f>
        <v>2212.5595000000003</v>
      </c>
      <c r="B42" s="23"/>
      <c r="C42" s="24" t="s">
        <v>64</v>
      </c>
      <c r="D42" s="83">
        <f>B46*0.05</f>
        <v>0</v>
      </c>
      <c r="E42" s="105">
        <f>A42+B46-D46</f>
        <v>2212.5595000000003</v>
      </c>
    </row>
    <row r="43" spans="1:5" s="25" customFormat="1" x14ac:dyDescent="0.25">
      <c r="A43" s="103"/>
      <c r="B43" s="23"/>
      <c r="C43" s="24"/>
      <c r="D43" s="83"/>
      <c r="E43" s="106"/>
    </row>
    <row r="44" spans="1:5" s="25" customFormat="1" x14ac:dyDescent="0.25">
      <c r="A44" s="103"/>
      <c r="B44" s="23"/>
      <c r="C44" s="24"/>
      <c r="D44" s="83"/>
      <c r="E44" s="106"/>
    </row>
    <row r="45" spans="1:5" s="25" customFormat="1" x14ac:dyDescent="0.25">
      <c r="A45" s="103"/>
      <c r="B45" s="23"/>
      <c r="C45" s="24"/>
      <c r="D45" s="83"/>
      <c r="E45" s="106"/>
    </row>
    <row r="46" spans="1:5" s="25" customFormat="1" ht="15.75" thickBot="1" x14ac:dyDescent="0.3">
      <c r="A46" s="104"/>
      <c r="B46" s="26"/>
      <c r="C46" s="27" t="s">
        <v>61</v>
      </c>
      <c r="D46" s="84">
        <f>SUM(D42:D45)</f>
        <v>0</v>
      </c>
      <c r="E46" s="107"/>
    </row>
  </sheetData>
  <mergeCells count="3">
    <mergeCell ref="A36:A40"/>
    <mergeCell ref="A42:A46"/>
    <mergeCell ref="E42:E4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0"/>
  <sheetViews>
    <sheetView workbookViewId="0">
      <selection activeCell="C26" sqref="C26"/>
    </sheetView>
  </sheetViews>
  <sheetFormatPr defaultRowHeight="15" x14ac:dyDescent="0.25"/>
  <cols>
    <col min="1" max="1" width="27.140625" customWidth="1"/>
    <col min="2" max="2" width="30.140625" customWidth="1"/>
    <col min="3" max="3" width="28.5703125" customWidth="1"/>
    <col min="4" max="4" width="27.42578125" customWidth="1"/>
  </cols>
  <sheetData>
    <row r="5" spans="1:4" x14ac:dyDescent="0.25">
      <c r="B5" t="s">
        <v>0</v>
      </c>
    </row>
    <row r="7" spans="1:4" x14ac:dyDescent="0.25">
      <c r="A7" s="9"/>
      <c r="B7" s="4"/>
      <c r="C7" s="1"/>
      <c r="D7" s="4"/>
    </row>
    <row r="8" spans="1:4" x14ac:dyDescent="0.25">
      <c r="A8" s="10"/>
      <c r="B8" s="5"/>
      <c r="C8" s="2"/>
      <c r="D8" s="5"/>
    </row>
    <row r="9" spans="1:4" x14ac:dyDescent="0.25">
      <c r="A9" s="11"/>
      <c r="B9" s="6"/>
      <c r="C9" s="3"/>
      <c r="D9" s="6"/>
    </row>
    <row r="10" spans="1:4" x14ac:dyDescent="0.25">
      <c r="A10" s="8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4"/>
      <c r="B14" s="4"/>
      <c r="C14" s="1"/>
      <c r="D14" s="4"/>
    </row>
    <row r="15" spans="1:4" x14ac:dyDescent="0.25">
      <c r="A15" s="5"/>
      <c r="B15" s="5"/>
      <c r="C15" s="2"/>
      <c r="D15" s="5"/>
    </row>
    <row r="16" spans="1:4" x14ac:dyDescent="0.25">
      <c r="A16" s="6"/>
      <c r="B16" s="6"/>
      <c r="C16" s="3"/>
      <c r="D16" s="6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4"/>
      <c r="B22" s="4"/>
      <c r="C22" s="1"/>
      <c r="D22" s="4"/>
    </row>
    <row r="23" spans="1:4" x14ac:dyDescent="0.25">
      <c r="A23" s="5"/>
      <c r="B23" s="5"/>
      <c r="C23" s="2"/>
      <c r="D23" s="5"/>
    </row>
    <row r="24" spans="1:4" x14ac:dyDescent="0.25">
      <c r="A24" s="6"/>
      <c r="B24" s="6"/>
      <c r="C24" s="3"/>
      <c r="D24" s="6"/>
    </row>
    <row r="25" spans="1:4" x14ac:dyDescent="0.25">
      <c r="A25" s="7"/>
      <c r="B25" s="7"/>
      <c r="C25" s="7"/>
      <c r="D25" s="7"/>
    </row>
    <row r="26" spans="1:4" x14ac:dyDescent="0.25">
      <c r="A26" s="7"/>
      <c r="B26" s="7"/>
      <c r="C26" s="7"/>
      <c r="D26" s="7"/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7"/>
    </row>
    <row r="29" spans="1:4" x14ac:dyDescent="0.25">
      <c r="A29" s="4"/>
      <c r="B29" s="4"/>
      <c r="C29" s="1"/>
      <c r="D29" s="4"/>
    </row>
    <row r="30" spans="1:4" x14ac:dyDescent="0.25">
      <c r="A30" s="5"/>
      <c r="B30" s="5"/>
      <c r="C30" s="2"/>
      <c r="D30" s="5"/>
    </row>
    <row r="31" spans="1:4" x14ac:dyDescent="0.25">
      <c r="A31" s="6"/>
      <c r="B31" s="6"/>
      <c r="C31" s="3"/>
      <c r="D31" s="6"/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4"/>
      <c r="B37" s="4"/>
      <c r="C37" s="1"/>
      <c r="D37" s="4"/>
    </row>
    <row r="38" spans="1:4" x14ac:dyDescent="0.25">
      <c r="A38" s="5"/>
      <c r="B38" s="5"/>
      <c r="C38" s="2"/>
      <c r="D38" s="5"/>
    </row>
    <row r="39" spans="1:4" x14ac:dyDescent="0.25">
      <c r="A39" s="6"/>
      <c r="B39" s="6"/>
      <c r="C39" s="3"/>
      <c r="D39" s="6"/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7"/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x14ac:dyDescent="0.25">
      <c r="A47" s="4"/>
      <c r="B47" s="4"/>
      <c r="C47" s="1"/>
      <c r="D47" s="4"/>
    </row>
    <row r="48" spans="1:4" x14ac:dyDescent="0.25">
      <c r="A48" s="5"/>
      <c r="B48" s="5"/>
      <c r="C48" s="2"/>
      <c r="D48" s="5"/>
    </row>
    <row r="49" spans="1:4" x14ac:dyDescent="0.25">
      <c r="A49" s="6"/>
      <c r="B49" s="6"/>
      <c r="C49" s="3"/>
      <c r="D49" s="6"/>
    </row>
    <row r="50" spans="1:4" x14ac:dyDescent="0.25">
      <c r="A50" s="7"/>
      <c r="B50" s="7"/>
      <c r="C50" s="7"/>
      <c r="D50" s="7"/>
    </row>
    <row r="51" spans="1:4" x14ac:dyDescent="0.25">
      <c r="A51" s="7"/>
      <c r="B51" s="7"/>
      <c r="C51" s="7"/>
      <c r="D51" s="7"/>
    </row>
    <row r="52" spans="1:4" x14ac:dyDescent="0.25">
      <c r="A52" s="7"/>
      <c r="B52" s="7"/>
      <c r="C52" s="7"/>
      <c r="D52" s="7"/>
    </row>
    <row r="53" spans="1:4" x14ac:dyDescent="0.25">
      <c r="A53" s="7"/>
      <c r="B53" s="7"/>
      <c r="C53" s="7"/>
      <c r="D53" s="7"/>
    </row>
    <row r="54" spans="1:4" x14ac:dyDescent="0.25">
      <c r="A54" s="4"/>
      <c r="B54" s="4"/>
      <c r="C54" s="1"/>
      <c r="D54" s="4"/>
    </row>
    <row r="55" spans="1:4" x14ac:dyDescent="0.25">
      <c r="A55" s="5"/>
      <c r="B55" s="5"/>
      <c r="C55" s="2"/>
      <c r="D55" s="5"/>
    </row>
    <row r="56" spans="1:4" x14ac:dyDescent="0.25">
      <c r="A56" s="6"/>
      <c r="B56" s="6"/>
      <c r="C56" s="3"/>
      <c r="D56" s="6"/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x14ac:dyDescent="0.25">
      <c r="A59" s="7"/>
      <c r="B59" s="7"/>
      <c r="C59" s="7"/>
      <c r="D59" s="7"/>
    </row>
    <row r="60" spans="1:4" x14ac:dyDescent="0.25">
      <c r="A60" s="7"/>
      <c r="B60" s="7"/>
      <c r="C60" s="7"/>
      <c r="D60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4"/>
  <sheetViews>
    <sheetView workbookViewId="0">
      <selection activeCell="F15" sqref="F15"/>
    </sheetView>
  </sheetViews>
  <sheetFormatPr defaultRowHeight="15" x14ac:dyDescent="0.25"/>
  <cols>
    <col min="1" max="1" width="22.5703125" customWidth="1"/>
    <col min="2" max="2" width="29.140625" customWidth="1"/>
    <col min="3" max="3" width="31.42578125" customWidth="1"/>
    <col min="4" max="4" width="27.42578125" customWidth="1"/>
  </cols>
  <sheetData>
    <row r="5" spans="1:4" x14ac:dyDescent="0.25">
      <c r="B5" t="s">
        <v>0</v>
      </c>
    </row>
    <row r="7" spans="1:4" x14ac:dyDescent="0.25">
      <c r="A7" s="9"/>
      <c r="B7" s="4"/>
      <c r="C7" s="1"/>
      <c r="D7" s="4"/>
    </row>
    <row r="8" spans="1:4" x14ac:dyDescent="0.25">
      <c r="A8" s="10"/>
      <c r="B8" s="5"/>
      <c r="C8" s="2"/>
      <c r="D8" s="5"/>
    </row>
    <row r="9" spans="1:4" x14ac:dyDescent="0.25">
      <c r="A9" s="11"/>
      <c r="B9" s="6"/>
      <c r="C9" s="3"/>
      <c r="D9" s="6"/>
    </row>
    <row r="10" spans="1:4" x14ac:dyDescent="0.25">
      <c r="A10" s="8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4"/>
      <c r="B15" s="4"/>
      <c r="C15" s="1"/>
      <c r="D15" s="4"/>
    </row>
    <row r="16" spans="1:4" x14ac:dyDescent="0.25">
      <c r="A16" s="5"/>
      <c r="B16" s="5"/>
      <c r="C16" s="2"/>
      <c r="D16" s="5"/>
    </row>
    <row r="17" spans="1:4" x14ac:dyDescent="0.25">
      <c r="A17" s="6"/>
      <c r="B17" s="6"/>
      <c r="C17" s="3"/>
      <c r="D17" s="6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7"/>
    </row>
    <row r="23" spans="1:4" x14ac:dyDescent="0.25">
      <c r="A23" s="7"/>
      <c r="B23" s="7"/>
      <c r="C23" s="7"/>
      <c r="D23" s="7"/>
    </row>
    <row r="24" spans="1:4" x14ac:dyDescent="0.25">
      <c r="A24" s="4"/>
      <c r="B24" s="4"/>
      <c r="C24" s="1"/>
      <c r="D24" s="4"/>
    </row>
    <row r="25" spans="1:4" x14ac:dyDescent="0.25">
      <c r="A25" s="5"/>
      <c r="B25" s="5"/>
      <c r="C25" s="2"/>
      <c r="D25" s="5"/>
    </row>
    <row r="26" spans="1:4" x14ac:dyDescent="0.25">
      <c r="A26" s="6"/>
      <c r="B26" s="6"/>
      <c r="C26" s="3"/>
      <c r="D26" s="6"/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7"/>
    </row>
    <row r="29" spans="1:4" x14ac:dyDescent="0.25">
      <c r="A29" s="7"/>
      <c r="B29" s="7"/>
      <c r="C29" s="7"/>
      <c r="D29" s="7"/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x14ac:dyDescent="0.25">
      <c r="A32" s="4"/>
      <c r="B32" s="4"/>
      <c r="C32" s="1"/>
      <c r="D32" s="4"/>
    </row>
    <row r="33" spans="1:4" x14ac:dyDescent="0.25">
      <c r="A33" s="5"/>
      <c r="B33" s="5"/>
      <c r="C33" s="2"/>
      <c r="D33" s="5"/>
    </row>
    <row r="34" spans="1:4" x14ac:dyDescent="0.25">
      <c r="A34" s="6"/>
      <c r="B34" s="6"/>
      <c r="C34" s="3"/>
      <c r="D34" s="6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  <row r="41" spans="1:4" x14ac:dyDescent="0.25">
      <c r="A41" s="4"/>
      <c r="B41" s="4"/>
      <c r="C41" s="1"/>
      <c r="D41" s="4"/>
    </row>
    <row r="42" spans="1:4" x14ac:dyDescent="0.25">
      <c r="A42" s="5"/>
      <c r="B42" s="5"/>
      <c r="C42" s="2"/>
      <c r="D42" s="5"/>
    </row>
    <row r="43" spans="1:4" x14ac:dyDescent="0.25">
      <c r="A43" s="6"/>
      <c r="B43" s="6"/>
      <c r="C43" s="3"/>
      <c r="D43" s="6"/>
    </row>
    <row r="44" spans="1:4" x14ac:dyDescent="0.25">
      <c r="A44" s="7"/>
      <c r="B44" s="7"/>
      <c r="C44" s="7"/>
      <c r="D44" s="7"/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x14ac:dyDescent="0.25">
      <c r="A47" s="7"/>
      <c r="B47" s="7"/>
      <c r="C47" s="7"/>
      <c r="D47" s="7"/>
    </row>
    <row r="48" spans="1:4" x14ac:dyDescent="0.25">
      <c r="A48" s="7"/>
      <c r="B48" s="7"/>
      <c r="C48" s="7"/>
      <c r="D48" s="7"/>
    </row>
    <row r="49" spans="1:4" x14ac:dyDescent="0.25">
      <c r="A49" s="7"/>
      <c r="B49" s="7"/>
      <c r="C49" s="7"/>
      <c r="D49" s="7"/>
    </row>
    <row r="50" spans="1:4" x14ac:dyDescent="0.25">
      <c r="A50" s="4"/>
      <c r="B50" s="4"/>
      <c r="C50" s="1"/>
      <c r="D50" s="4"/>
    </row>
    <row r="51" spans="1:4" x14ac:dyDescent="0.25">
      <c r="A51" s="5"/>
      <c r="B51" s="5"/>
      <c r="C51" s="2"/>
      <c r="D51" s="5"/>
    </row>
    <row r="52" spans="1:4" x14ac:dyDescent="0.25">
      <c r="A52" s="6"/>
      <c r="B52" s="6"/>
      <c r="C52" s="3"/>
      <c r="D52" s="6"/>
    </row>
    <row r="53" spans="1:4" x14ac:dyDescent="0.25">
      <c r="A53" s="7"/>
      <c r="B53" s="7"/>
      <c r="C53" s="7"/>
      <c r="D53" s="7"/>
    </row>
    <row r="54" spans="1:4" x14ac:dyDescent="0.25">
      <c r="A54" s="7"/>
      <c r="B54" s="7"/>
      <c r="C54" s="7"/>
      <c r="D54" s="7"/>
    </row>
    <row r="55" spans="1:4" x14ac:dyDescent="0.25">
      <c r="A55" s="7"/>
      <c r="B55" s="7"/>
      <c r="C55" s="7"/>
      <c r="D55" s="7"/>
    </row>
    <row r="56" spans="1:4" x14ac:dyDescent="0.25">
      <c r="A56" s="7"/>
      <c r="B56" s="7"/>
      <c r="C56" s="7"/>
      <c r="D56" s="7"/>
    </row>
    <row r="57" spans="1:4" x14ac:dyDescent="0.25">
      <c r="A57" s="7"/>
      <c r="B57" s="7"/>
      <c r="C57" s="7"/>
      <c r="D57" s="7"/>
    </row>
    <row r="58" spans="1:4" x14ac:dyDescent="0.25">
      <c r="A58" s="4"/>
      <c r="B58" s="4"/>
      <c r="C58" s="1"/>
      <c r="D58" s="4"/>
    </row>
    <row r="59" spans="1:4" x14ac:dyDescent="0.25">
      <c r="A59" s="5"/>
      <c r="B59" s="5"/>
      <c r="C59" s="2"/>
      <c r="D59" s="5"/>
    </row>
    <row r="60" spans="1:4" x14ac:dyDescent="0.25">
      <c r="A60" s="6"/>
      <c r="B60" s="6"/>
      <c r="C60" s="3"/>
      <c r="D60" s="6"/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Прогресс</vt:lpstr>
      <vt:lpstr>Світанок</vt:lpstr>
      <vt:lpstr>42</vt:lpstr>
      <vt:lpstr>60</vt:lpstr>
      <vt:lpstr>63</vt:lpstr>
      <vt:lpstr>ДУ 63</vt:lpstr>
      <vt:lpstr>64</vt:lpstr>
      <vt:lpstr>77</vt:lpstr>
      <vt:lpstr>ДУ 77</vt:lpstr>
      <vt:lpstr>111</vt:lpstr>
      <vt:lpstr>Мрія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2021-06-10T09:55:44Z</dcterms:modified>
</cp:coreProperties>
</file>